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sunrise\Downloads\"/>
    </mc:Choice>
  </mc:AlternateContent>
  <xr:revisionPtr revIDLastSave="0" documentId="13_ncr:1_{682E0727-0E10-495C-BF8C-DE5BEBAA1079}" xr6:coauthVersionLast="47" xr6:coauthVersionMax="47" xr10:uidLastSave="{00000000-0000-0000-0000-000000000000}"/>
  <bookViews>
    <workbookView xWindow="-108" yWindow="-108" windowWidth="23256" windowHeight="12456" tabRatio="827" xr2:uid="{00000000-000D-0000-FFFF-FFFF00000000}"/>
  </bookViews>
  <sheets>
    <sheet name="ESTIMATE" sheetId="2" r:id="rId1"/>
  </sheets>
  <definedNames>
    <definedName name="_xlnm._FilterDatabase" localSheetId="0" hidden="1">ESTIMATE!$A$7:$O$72</definedName>
    <definedName name="_xlnm.Print_Area" localSheetId="0">ESTIMATE!$A$1:$P$82</definedName>
    <definedName name="_xlnm.Print_Titles" localSheetId="0">ESTIMATE!$7:$7</definedName>
    <definedName name="Z_5D814AB1_BC97_4AEA_A097_E3C150B3E44D_.wvu.PrintArea" localSheetId="0" hidden="1">ESTIMATE!$A$1:$P$82</definedName>
    <definedName name="Z_5D814AB1_BC97_4AEA_A097_E3C150B3E44D_.wvu.PrintTitles" localSheetId="0" hidden="1">ESTIMATE!$7:$7</definedName>
  </definedNames>
  <calcPr calcId="191029"/>
  <customWorkbookViews>
    <customWorkbookView name="7" guid="{5D814AB1-BC97-4AEA-A097-E3C150B3E44D}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5" i="2" l="1"/>
  <c r="F24" i="2"/>
  <c r="K24" i="2" s="1"/>
  <c r="M24" i="2" s="1"/>
  <c r="F23" i="2"/>
  <c r="K22" i="2"/>
  <c r="M22" i="2" s="1"/>
  <c r="F22" i="2"/>
  <c r="I22" i="2" s="1"/>
  <c r="F21" i="2"/>
  <c r="I21" i="2" s="1"/>
  <c r="F20" i="2"/>
  <c r="I20" i="2" s="1"/>
  <c r="I19" i="2"/>
  <c r="F19" i="2"/>
  <c r="F18" i="2"/>
  <c r="I18" i="2" s="1"/>
  <c r="F17" i="2"/>
  <c r="I17" i="2" s="1"/>
  <c r="K16" i="2"/>
  <c r="M16" i="2" s="1"/>
  <c r="N16" i="2" s="1"/>
  <c r="F16" i="2"/>
  <c r="I16" i="2" s="1"/>
  <c r="F15" i="2"/>
  <c r="I15" i="2" s="1"/>
  <c r="A14" i="2"/>
  <c r="F13" i="2"/>
  <c r="K13" i="2" s="1"/>
  <c r="M13" i="2" s="1"/>
  <c r="F12" i="2"/>
  <c r="K12" i="2" s="1"/>
  <c r="M12" i="2" s="1"/>
  <c r="A11" i="2"/>
  <c r="A10" i="2"/>
  <c r="N22" i="2" l="1"/>
  <c r="I12" i="2"/>
  <c r="N12" i="2" s="1"/>
  <c r="K20" i="2"/>
  <c r="M20" i="2" s="1"/>
  <c r="N20" i="2" s="1"/>
  <c r="I24" i="2"/>
  <c r="N24" i="2" s="1"/>
  <c r="K18" i="2"/>
  <c r="M18" i="2" s="1"/>
  <c r="N18" i="2" s="1"/>
  <c r="A12" i="2"/>
  <c r="I23" i="2"/>
  <c r="K15" i="2"/>
  <c r="M15" i="2" s="1"/>
  <c r="N15" i="2" s="1"/>
  <c r="K17" i="2"/>
  <c r="M17" i="2" s="1"/>
  <c r="N17" i="2" s="1"/>
  <c r="K19" i="2"/>
  <c r="M19" i="2" s="1"/>
  <c r="N19" i="2" s="1"/>
  <c r="K21" i="2"/>
  <c r="M21" i="2" s="1"/>
  <c r="N21" i="2" s="1"/>
  <c r="K23" i="2"/>
  <c r="M23" i="2" s="1"/>
  <c r="I13" i="2"/>
  <c r="N13" i="2" s="1"/>
  <c r="A13" i="2" l="1"/>
  <c r="A15" i="2" s="1"/>
  <c r="N23" i="2"/>
  <c r="P9" i="2" s="1"/>
  <c r="A16" i="2" l="1"/>
  <c r="A17" i="2"/>
  <c r="A18" i="2" l="1"/>
  <c r="A19" i="2" l="1"/>
  <c r="A20" i="2" s="1"/>
  <c r="A21" i="2" s="1"/>
  <c r="A22" i="2" l="1"/>
  <c r="A23" i="2" s="1"/>
  <c r="A24" i="2" s="1"/>
  <c r="A41" i="2" l="1"/>
  <c r="F42" i="2"/>
  <c r="K42" i="2" s="1"/>
  <c r="M42" i="2" s="1"/>
  <c r="A35" i="2"/>
  <c r="D30" i="2"/>
  <c r="F30" i="2" s="1"/>
  <c r="A71" i="2"/>
  <c r="A69" i="2"/>
  <c r="A57" i="2"/>
  <c r="A28" i="2"/>
  <c r="D53" i="2"/>
  <c r="F53" i="2" s="1"/>
  <c r="K53" i="2" s="1"/>
  <c r="M53" i="2" s="1"/>
  <c r="D40" i="2"/>
  <c r="F40" i="2" s="1"/>
  <c r="K40" i="2" s="1"/>
  <c r="M40" i="2" s="1"/>
  <c r="F31" i="2"/>
  <c r="K31" i="2" s="1"/>
  <c r="M31" i="2" s="1"/>
  <c r="D39" i="2"/>
  <c r="F39" i="2" s="1"/>
  <c r="F29" i="2"/>
  <c r="K29" i="2" s="1"/>
  <c r="M29" i="2" s="1"/>
  <c r="D37" i="2"/>
  <c r="F37" i="2" s="1"/>
  <c r="K37" i="2" s="1"/>
  <c r="M37" i="2" s="1"/>
  <c r="D36" i="2"/>
  <c r="F36" i="2" s="1"/>
  <c r="F38" i="2"/>
  <c r="I38" i="2" s="1"/>
  <c r="F72" i="2"/>
  <c r="K72" i="2" s="1"/>
  <c r="M72" i="2" s="1"/>
  <c r="F70" i="2"/>
  <c r="I70" i="2" s="1"/>
  <c r="F68" i="2"/>
  <c r="K68" i="2" s="1"/>
  <c r="M68" i="2" s="1"/>
  <c r="F67" i="2"/>
  <c r="K67" i="2" s="1"/>
  <c r="M67" i="2" s="1"/>
  <c r="F66" i="2"/>
  <c r="K66" i="2" s="1"/>
  <c r="M66" i="2" s="1"/>
  <c r="F65" i="2"/>
  <c r="K65" i="2" s="1"/>
  <c r="M65" i="2" s="1"/>
  <c r="F64" i="2"/>
  <c r="I64" i="2" s="1"/>
  <c r="F63" i="2"/>
  <c r="K63" i="2" s="1"/>
  <c r="M63" i="2" s="1"/>
  <c r="F62" i="2"/>
  <c r="I62" i="2" s="1"/>
  <c r="F61" i="2"/>
  <c r="I61" i="2" s="1"/>
  <c r="F60" i="2"/>
  <c r="F59" i="2"/>
  <c r="K59" i="2" s="1"/>
  <c r="M59" i="2" s="1"/>
  <c r="F58" i="2"/>
  <c r="K58" i="2" s="1"/>
  <c r="M58" i="2" s="1"/>
  <c r="F56" i="2"/>
  <c r="K56" i="2" s="1"/>
  <c r="M56" i="2" s="1"/>
  <c r="F55" i="2"/>
  <c r="I55" i="2" s="1"/>
  <c r="F54" i="2"/>
  <c r="K54" i="2" s="1"/>
  <c r="M54" i="2" s="1"/>
  <c r="F52" i="2"/>
  <c r="I52" i="2" s="1"/>
  <c r="F51" i="2"/>
  <c r="K51" i="2" s="1"/>
  <c r="M51" i="2" s="1"/>
  <c r="F50" i="2"/>
  <c r="K50" i="2" s="1"/>
  <c r="M50" i="2" s="1"/>
  <c r="F49" i="2"/>
  <c r="K49" i="2" s="1"/>
  <c r="M49" i="2" s="1"/>
  <c r="F48" i="2"/>
  <c r="I48" i="2" s="1"/>
  <c r="F47" i="2"/>
  <c r="I47" i="2" s="1"/>
  <c r="F46" i="2"/>
  <c r="K46" i="2" s="1"/>
  <c r="M46" i="2" s="1"/>
  <c r="F45" i="2"/>
  <c r="I45" i="2" s="1"/>
  <c r="F44" i="2"/>
  <c r="K44" i="2" s="1"/>
  <c r="M44" i="2" s="1"/>
  <c r="F43" i="2"/>
  <c r="I43" i="2" s="1"/>
  <c r="F34" i="2"/>
  <c r="I34" i="2" s="1"/>
  <c r="F33" i="2"/>
  <c r="K33" i="2" s="1"/>
  <c r="M33" i="2" s="1"/>
  <c r="F32" i="2"/>
  <c r="I32" i="2" s="1"/>
  <c r="K70" i="2" l="1"/>
  <c r="M70" i="2" s="1"/>
  <c r="I42" i="2"/>
  <c r="N42" i="2" s="1"/>
  <c r="K30" i="2"/>
  <c r="M30" i="2" s="1"/>
  <c r="I30" i="2"/>
  <c r="I72" i="2"/>
  <c r="N72" i="2" s="1"/>
  <c r="K48" i="2"/>
  <c r="M48" i="2" s="1"/>
  <c r="N48" i="2" s="1"/>
  <c r="K43" i="2"/>
  <c r="M43" i="2" s="1"/>
  <c r="N43" i="2" s="1"/>
  <c r="K62" i="2"/>
  <c r="M62" i="2" s="1"/>
  <c r="N62" i="2" s="1"/>
  <c r="K34" i="2"/>
  <c r="M34" i="2" s="1"/>
  <c r="N34" i="2" s="1"/>
  <c r="I31" i="2"/>
  <c r="N31" i="2" s="1"/>
  <c r="K39" i="2"/>
  <c r="M39" i="2" s="1"/>
  <c r="I39" i="2"/>
  <c r="I44" i="2"/>
  <c r="N44" i="2" s="1"/>
  <c r="K52" i="2"/>
  <c r="M52" i="2" s="1"/>
  <c r="N52" i="2" s="1"/>
  <c r="I53" i="2"/>
  <c r="N53" i="2" s="1"/>
  <c r="I33" i="2"/>
  <c r="N33" i="2" s="1"/>
  <c r="I29" i="2"/>
  <c r="N29" i="2" s="1"/>
  <c r="K61" i="2"/>
  <c r="M61" i="2" s="1"/>
  <c r="N61" i="2" s="1"/>
  <c r="K47" i="2"/>
  <c r="M47" i="2" s="1"/>
  <c r="N47" i="2" s="1"/>
  <c r="K32" i="2"/>
  <c r="M32" i="2" s="1"/>
  <c r="N32" i="2" s="1"/>
  <c r="K36" i="2"/>
  <c r="M36" i="2" s="1"/>
  <c r="I65" i="2"/>
  <c r="N65" i="2" s="1"/>
  <c r="I56" i="2"/>
  <c r="N56" i="2" s="1"/>
  <c r="I66" i="2"/>
  <c r="N66" i="2" s="1"/>
  <c r="N70" i="2"/>
  <c r="I60" i="2"/>
  <c r="I40" i="2"/>
  <c r="N40" i="2" s="1"/>
  <c r="I37" i="2"/>
  <c r="N37" i="2" s="1"/>
  <c r="K38" i="2"/>
  <c r="M38" i="2" s="1"/>
  <c r="N38" i="2" s="1"/>
  <c r="I36" i="2"/>
  <c r="K45" i="2"/>
  <c r="M45" i="2" s="1"/>
  <c r="N45" i="2" s="1"/>
  <c r="I46" i="2"/>
  <c r="N46" i="2" s="1"/>
  <c r="I50" i="2"/>
  <c r="N50" i="2" s="1"/>
  <c r="I49" i="2"/>
  <c r="N49" i="2" s="1"/>
  <c r="I51" i="2"/>
  <c r="N51" i="2" s="1"/>
  <c r="I59" i="2"/>
  <c r="N59" i="2" s="1"/>
  <c r="K55" i="2"/>
  <c r="M55" i="2" s="1"/>
  <c r="N55" i="2" s="1"/>
  <c r="I54" i="2"/>
  <c r="N54" i="2" s="1"/>
  <c r="I58" i="2"/>
  <c r="N58" i="2" s="1"/>
  <c r="I68" i="2"/>
  <c r="N68" i="2" s="1"/>
  <c r="K60" i="2"/>
  <c r="M60" i="2" s="1"/>
  <c r="K64" i="2"/>
  <c r="M64" i="2" s="1"/>
  <c r="N64" i="2" s="1"/>
  <c r="I63" i="2"/>
  <c r="N63" i="2" s="1"/>
  <c r="I67" i="2"/>
  <c r="N67" i="2" s="1"/>
  <c r="A27" i="2"/>
  <c r="N36" i="2" l="1"/>
  <c r="N30" i="2"/>
  <c r="N60" i="2"/>
  <c r="N39" i="2"/>
  <c r="P26" i="2" l="1"/>
  <c r="P74" i="2" s="1"/>
  <c r="A29" i="2"/>
  <c r="A30" i="2" s="1"/>
  <c r="A31" i="2" s="1"/>
  <c r="A32" i="2" s="1"/>
  <c r="A33" i="2" s="1"/>
  <c r="A34" i="2" s="1"/>
  <c r="A36" i="2" s="1"/>
  <c r="A37" i="2" l="1"/>
  <c r="A38" i="2" s="1"/>
  <c r="A39" i="2" s="1"/>
  <c r="A40" i="2" s="1"/>
  <c r="A42" i="2" s="1"/>
  <c r="A43" i="2" s="1"/>
  <c r="A44" i="2" s="1"/>
  <c r="A45" i="2" s="1"/>
  <c r="A46" i="2" s="1"/>
  <c r="A47" i="2" l="1"/>
  <c r="A48" i="2" s="1"/>
  <c r="A49" i="2" s="1"/>
  <c r="A50" i="2" s="1"/>
  <c r="A51" i="2" s="1"/>
  <c r="A52" i="2" s="1"/>
  <c r="A53" i="2" s="1"/>
  <c r="A54" i="2" s="1"/>
  <c r="A55" i="2" s="1"/>
  <c r="A56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0" i="2" s="1"/>
  <c r="A72" i="2" s="1"/>
  <c r="P78" i="2" l="1"/>
  <c r="P80" i="2"/>
  <c r="P77" i="2"/>
  <c r="P79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83" i="2"/>
  <c r="A98" i="2" s="1"/>
  <c r="P82" i="2" l="1"/>
  <c r="A85" i="2"/>
  <c r="A86" i="2"/>
  <c r="A87" i="2"/>
  <c r="A84" i="2"/>
  <c r="A88" i="2"/>
  <c r="A89" i="2"/>
  <c r="A90" i="2"/>
  <c r="A91" i="2"/>
  <c r="A92" i="2"/>
  <c r="A93" i="2"/>
  <c r="A94" i="2"/>
  <c r="A99" i="2"/>
  <c r="A95" i="2"/>
  <c r="A96" i="2"/>
  <c r="A100" i="2"/>
  <c r="A97" i="2"/>
</calcChain>
</file>

<file path=xl/sharedStrings.xml><?xml version="1.0" encoding="utf-8"?>
<sst xmlns="http://schemas.openxmlformats.org/spreadsheetml/2006/main" count="142" uniqueCount="96">
  <si>
    <t>MATERIAL TAKEOFF AND COST ESTIMATE STATEMENT</t>
  </si>
  <si>
    <t>Sr #</t>
  </si>
  <si>
    <t>REFERENCE</t>
  </si>
  <si>
    <t>DESCRIPTION</t>
  </si>
  <si>
    <t>QUANTITY</t>
  </si>
  <si>
    <t>TOTAL QTY</t>
  </si>
  <si>
    <t>UNIT</t>
  </si>
  <si>
    <t>COST/UNIT</t>
  </si>
  <si>
    <t>UNIT LABOR</t>
  </si>
  <si>
    <t>TOTAL LABOR</t>
  </si>
  <si>
    <t>TOTAL COST</t>
  </si>
  <si>
    <t>REMARKS</t>
  </si>
  <si>
    <t>TRADE COST</t>
  </si>
  <si>
    <t>LF</t>
  </si>
  <si>
    <t>EA</t>
  </si>
  <si>
    <t>PROFIT</t>
  </si>
  <si>
    <t>INSURANCE</t>
  </si>
  <si>
    <t>CONTINGENCY</t>
  </si>
  <si>
    <t>NET TOTAL</t>
  </si>
  <si>
    <t>WASTE</t>
  </si>
  <si>
    <t>MATERIAL TOTAL</t>
  </si>
  <si>
    <t>SF</t>
  </si>
  <si>
    <t>07. THERMAL &amp; MOISTURE PROTECTION</t>
  </si>
  <si>
    <t>OVERHEAD</t>
  </si>
  <si>
    <t>PROJECT NAME:</t>
  </si>
  <si>
    <t>LOCATION:</t>
  </si>
  <si>
    <t>UNIT HOURS</t>
  </si>
  <si>
    <t>TOTAL MANHOURS</t>
  </si>
  <si>
    <t>NOTES FOR CLIENTS</t>
  </si>
  <si>
    <t>SUBTOTAL</t>
  </si>
  <si>
    <t>THIS EXCEL STATEMENT IS EDITABLE AND CAN BE MODIFIED AS NEEDED.</t>
  </si>
  <si>
    <t>GENERAL CONDITIONS</t>
  </si>
  <si>
    <t>ROOFING</t>
  </si>
  <si>
    <t>Oxford, Mississippi</t>
  </si>
  <si>
    <t>Rooftop Mechanical Equipment Pad</t>
  </si>
  <si>
    <t>Additional Walkway Surface</t>
  </si>
  <si>
    <t>Curb Flashing</t>
  </si>
  <si>
    <t>Edge Flashing</t>
  </si>
  <si>
    <t>Pipe Boot Flashing</t>
  </si>
  <si>
    <t>Base Flashing At Wall Intersection</t>
  </si>
  <si>
    <t>6'' Wide Pre-Finished Metal Cap Flashing</t>
  </si>
  <si>
    <t>10'' Wide Pre-Finished Metal Cap Flashing</t>
  </si>
  <si>
    <t>Metal Break Metal</t>
  </si>
  <si>
    <t>Metal Roof Eave Trim</t>
  </si>
  <si>
    <t>2'-1'' Wide Pre-Finished Break Metal Fascia</t>
  </si>
  <si>
    <t>2x6 Treated Wood Blocking</t>
  </si>
  <si>
    <t>(2) 2x6 Treated Wood Blocking</t>
  </si>
  <si>
    <t>1/4'' Atas Versa-Line VSN120 Trim</t>
  </si>
  <si>
    <t>Sealant At Pipe Penetrations</t>
  </si>
  <si>
    <t>6''x12'' Scupper</t>
  </si>
  <si>
    <t>10''x12'' Scupper</t>
  </si>
  <si>
    <t>Internal Drains To Downspout</t>
  </si>
  <si>
    <t>5'' Wide Pre-Finished Metal Downspout</t>
  </si>
  <si>
    <t>12''x18'' Conductor Head</t>
  </si>
  <si>
    <t>Splash Block</t>
  </si>
  <si>
    <t>6'' Dia Roof Drain</t>
  </si>
  <si>
    <t>5'' Dia AC Exhaust Vent</t>
  </si>
  <si>
    <t>6'' Dia Plumbing Vent</t>
  </si>
  <si>
    <t>1'-9'' Dia Exhaust Fan Vent</t>
  </si>
  <si>
    <t>2'-0''x3'-0'' Access Roof Hatch</t>
  </si>
  <si>
    <t>4'' Thick Polyiso Roof Insulation</t>
  </si>
  <si>
    <t xml:space="preserve">Approved High Temperature Underlayment </t>
  </si>
  <si>
    <t>Tapered Polyiso Roof Insulation</t>
  </si>
  <si>
    <t>THERMAL &amp; WEATHER PROOFING</t>
  </si>
  <si>
    <t>Standing Seam Metal Roofing</t>
  </si>
  <si>
    <t>Weather Resistive Barrier</t>
  </si>
  <si>
    <t>Liquid Air Barrier System</t>
  </si>
  <si>
    <t>Dens O Deck Roof Cover Board</t>
  </si>
  <si>
    <t>Dens O Deck Parapet Cover Board</t>
  </si>
  <si>
    <t>FLASHINGS &amp; SHEET METALS</t>
  </si>
  <si>
    <t>ROOF DRAINAGE</t>
  </si>
  <si>
    <t>ROOF ACCESSORIES</t>
  </si>
  <si>
    <t>SOFFIT</t>
  </si>
  <si>
    <r>
      <t>Metal Soffit Panel</t>
    </r>
    <r>
      <rPr>
        <sz val="12"/>
        <color rgb="FFFF0000"/>
        <rFont val="Abadi"/>
        <family val="2"/>
      </rPr>
      <t xml:space="preserve"> (VIF Gage)</t>
    </r>
  </si>
  <si>
    <t>1x_ Wood Nailer</t>
  </si>
  <si>
    <t>Equipment Mechanical Screen</t>
  </si>
  <si>
    <t>6'' Wide Prefinished Metal Roof Gutter</t>
  </si>
  <si>
    <t>Mississippi Eye Surgery</t>
  </si>
  <si>
    <t>60 MIL TPO Roofing Membrane</t>
  </si>
  <si>
    <t>01. GENERAL CONDITIONS</t>
  </si>
  <si>
    <t>INDIRECT PROJECT COSTS</t>
  </si>
  <si>
    <t>General Liability Insurance</t>
  </si>
  <si>
    <t>Mo</t>
  </si>
  <si>
    <t>General Conditions (Backoffice Overhead)</t>
  </si>
  <si>
    <t>DIRECT PROJECT COSTS</t>
  </si>
  <si>
    <t>Bonding Fee (If required)</t>
  </si>
  <si>
    <t>%</t>
  </si>
  <si>
    <t>Access Control (Pipe Scaffolding or Boom/Scissor Lifts)</t>
  </si>
  <si>
    <t>Equipment Rental</t>
  </si>
  <si>
    <t>Travel, Tools, Gas</t>
  </si>
  <si>
    <t>Field Office</t>
  </si>
  <si>
    <t>Temp. Facilities</t>
  </si>
  <si>
    <t>Temp. Signage and Protection</t>
  </si>
  <si>
    <t>Temp. Fencing</t>
  </si>
  <si>
    <t>Field Superintendent/Foreman (Full Time)</t>
  </si>
  <si>
    <t>Project Manager (Part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</si>
</sst>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_(&quot;$&quot;* #,##0.0_);_(&quot;$&quot;* \(#,##0.0\);_(&quot;$&quot;* &quot;-&quot;??_);_(@_)"/>
    <numFmt numFmtId="168" formatCode="_(&quot;$&quot;* #,##0_);_(&quot;$&quot;* \(#,##0\);_(&quot;$&quot;* &quot;-&quot;?_);_(@_)"/>
    <numFmt numFmtId="169" formatCode="_(&quot;$&quot;* #,##0_);_(&quot;$&quot;* \(#,##0\);_(&quot;$&quot;* &quot;-&quot;??_);_(@_)"/>
    <numFmt numFmtId="170" formatCode="0.000"/>
    <numFmt numFmtId="171" formatCode="_([$$-409]* #,##0.00_);_([$$-409]* \(#,##0.00\);_([$$-409]* &quot;-&quot;??_);_(@_)"/>
    <numFmt numFmtId="173" formatCode="_-[$$-409]* #,##0.00_ ;_-[$$-409]* \-#,##0.00\ ;_-[$$-409]* &quot;-&quot;??_ ;_-@_ 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badi"/>
      <family val="2"/>
    </font>
    <font>
      <b/>
      <sz val="14"/>
      <color theme="1"/>
      <name val="Abad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Abadi"/>
      <family val="2"/>
    </font>
    <font>
      <b/>
      <sz val="12"/>
      <color theme="1"/>
      <name val="Abadi"/>
      <family val="2"/>
    </font>
    <font>
      <sz val="12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2"/>
      <color rgb="FFFF0000"/>
      <name val="Abad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Abadi"/>
      <family val="2"/>
    </font>
  </fonts>
  <fills count="12">
    <fill>
      <patternFill patternType="none"/>
    </fill>
    <fill>
      <patternFill patternType="gray125"/>
    </fill>
    <fill>
      <gradientFill degree="90">
        <stop position="0">
          <color theme="5"/>
        </stop>
        <stop position="1">
          <color theme="2" tint="-9.8025452436902985E-2"/>
        </stop>
      </gradientFill>
    </fill>
    <fill>
      <gradientFill degree="90">
        <stop position="0">
          <color theme="5" tint="-0.25098422193060094"/>
        </stop>
        <stop position="1">
          <color theme="0" tint="-0.49800103762932219"/>
        </stop>
      </gradientFill>
    </fill>
    <fill>
      <patternFill patternType="solid">
        <fgColor rgb="FFFFFFCC"/>
        <bgColor indexed="64"/>
      </patternFill>
    </fill>
    <fill>
      <gradientFill degree="270">
        <stop position="0">
          <color rgb="FFAAD2DA"/>
        </stop>
        <stop position="1">
          <color rgb="FF4A909A"/>
        </stop>
      </gradientFill>
    </fill>
    <fill>
      <gradientFill>
        <stop position="0">
          <color theme="5" tint="0.7999816888943144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5" tint="-0.25098422193060094"/>
        </stop>
        <stop position="1">
          <color theme="0" tint="-0.49797051911984619"/>
        </stop>
      </gradientFill>
    </fill>
    <fill>
      <gradientFill>
        <stop position="0">
          <color theme="5" tint="0.79995117038483843"/>
        </stop>
        <stop position="1">
          <color theme="5" tint="-0.25098422193060094"/>
        </stop>
      </gradient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6" fillId="2" borderId="13" applyBorder="0">
      <alignment horizontal="center" vertical="center"/>
    </xf>
    <xf numFmtId="44" fontId="13" fillId="0" borderId="0" applyFont="0" applyFill="0" applyBorder="0" applyAlignment="0" applyProtection="0"/>
    <xf numFmtId="0" fontId="13" fillId="4" borderId="14" applyNumberFormat="0" applyFont="0" applyAlignment="0" applyProtection="0"/>
    <xf numFmtId="0" fontId="11" fillId="0" borderId="0"/>
    <xf numFmtId="0" fontId="9" fillId="3" borderId="5" applyAlignment="0">
      <alignment horizontal="center" vertical="center"/>
    </xf>
    <xf numFmtId="164" fontId="13" fillId="5" borderId="5">
      <alignment horizontal="right" vertical="center"/>
    </xf>
    <xf numFmtId="0" fontId="12" fillId="6" borderId="15" applyBorder="0" applyAlignment="0">
      <alignment horizontal="left" vertical="center" wrapText="1"/>
    </xf>
    <xf numFmtId="0" fontId="11" fillId="0" borderId="0"/>
    <xf numFmtId="0" fontId="3" fillId="4" borderId="14" applyNumberFormat="0" applyFont="0" applyAlignment="0" applyProtection="0"/>
    <xf numFmtId="164" fontId="18" fillId="2" borderId="13" applyBorder="0">
      <alignment horizontal="center" vertical="center"/>
    </xf>
    <xf numFmtId="44" fontId="17" fillId="0" borderId="0" applyFont="0" applyFill="0" applyBorder="0" applyAlignment="0" applyProtection="0"/>
    <xf numFmtId="0" fontId="17" fillId="4" borderId="14" applyNumberFormat="0" applyFont="0" applyAlignment="0" applyProtection="0"/>
    <xf numFmtId="0" fontId="19" fillId="0" borderId="0"/>
    <xf numFmtId="0" fontId="20" fillId="8" borderId="21" applyAlignment="0">
      <alignment horizontal="center" vertical="center"/>
    </xf>
    <xf numFmtId="164" fontId="17" fillId="5" borderId="21">
      <alignment horizontal="right" vertical="center"/>
    </xf>
    <xf numFmtId="0" fontId="21" fillId="9" borderId="15" applyBorder="0" applyAlignment="0">
      <alignment horizontal="left" vertical="center" wrapText="1"/>
    </xf>
    <xf numFmtId="0" fontId="19" fillId="0" borderId="0"/>
    <xf numFmtId="0" fontId="17" fillId="4" borderId="14" applyNumberFormat="0" applyFont="0" applyAlignment="0" applyProtection="0"/>
    <xf numFmtId="0" fontId="11" fillId="0" borderId="0"/>
    <xf numFmtId="0" fontId="2" fillId="4" borderId="14" applyNumberFormat="0" applyFont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4" borderId="14" applyNumberFormat="0" applyFont="0" applyAlignment="0" applyProtection="0"/>
    <xf numFmtId="0" fontId="1" fillId="4" borderId="14" applyNumberFormat="0" applyFont="0" applyAlignment="0" applyProtection="0"/>
    <xf numFmtId="44" fontId="1" fillId="0" borderId="0" applyFont="0" applyFill="0" applyBorder="0" applyAlignment="0" applyProtection="0"/>
    <xf numFmtId="0" fontId="6" fillId="10" borderId="26" applyBorder="0">
      <alignment horizontal="center" vertical="center" wrapText="1"/>
    </xf>
    <xf numFmtId="173" fontId="28" fillId="11" borderId="45" applyBorder="0">
      <alignment horizontal="center" vertical="center"/>
    </xf>
  </cellStyleXfs>
  <cellXfs count="14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8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8" xfId="3" applyFont="1" applyFill="1" applyBorder="1" applyAlignment="1">
      <alignment horizontal="left" vertical="center" wrapText="1"/>
    </xf>
    <xf numFmtId="44" fontId="4" fillId="0" borderId="0" xfId="0" applyNumberFormat="1" applyFont="1" applyAlignment="1">
      <alignment horizontal="right" vertical="center"/>
    </xf>
    <xf numFmtId="168" fontId="5" fillId="0" borderId="7" xfId="3" applyNumberFormat="1" applyFont="1" applyFill="1" applyBorder="1" applyAlignment="1" applyProtection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165" fontId="10" fillId="0" borderId="0" xfId="0" applyNumberFormat="1" applyFon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4" fontId="1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4" fontId="5" fillId="0" borderId="16" xfId="3" applyNumberFormat="1" applyFont="1" applyFill="1" applyBorder="1" applyAlignment="1">
      <alignment horizontal="right" vertical="center"/>
    </xf>
    <xf numFmtId="168" fontId="5" fillId="0" borderId="16" xfId="3" applyNumberFormat="1" applyFont="1" applyFill="1" applyBorder="1" applyAlignment="1" applyProtection="1">
      <alignment horizontal="right" vertical="center"/>
    </xf>
    <xf numFmtId="168" fontId="5" fillId="0" borderId="17" xfId="3" applyNumberFormat="1" applyFont="1" applyFill="1" applyBorder="1" applyAlignment="1" applyProtection="1">
      <alignment horizontal="right" vertical="center"/>
    </xf>
    <xf numFmtId="168" fontId="5" fillId="0" borderId="18" xfId="3" applyNumberFormat="1" applyFont="1" applyFill="1" applyBorder="1" applyAlignment="1" applyProtection="1">
      <alignment horizontal="left" vertical="top"/>
    </xf>
    <xf numFmtId="0" fontId="4" fillId="0" borderId="19" xfId="0" applyFont="1" applyBorder="1" applyAlignment="1">
      <alignment horizontal="center" vertical="center"/>
    </xf>
    <xf numFmtId="1" fontId="5" fillId="0" borderId="20" xfId="3" applyNumberFormat="1" applyFont="1" applyFill="1" applyBorder="1" applyAlignment="1">
      <alignment horizontal="center" vertical="top"/>
    </xf>
    <xf numFmtId="0" fontId="5" fillId="0" borderId="16" xfId="3" applyFont="1" applyFill="1" applyBorder="1" applyAlignment="1">
      <alignment horizontal="left" vertical="center" wrapText="1"/>
    </xf>
    <xf numFmtId="165" fontId="5" fillId="0" borderId="16" xfId="3" applyNumberFormat="1" applyFont="1" applyFill="1" applyBorder="1" applyAlignment="1">
      <alignment horizontal="right" vertical="center"/>
    </xf>
    <xf numFmtId="9" fontId="5" fillId="0" borderId="16" xfId="3" applyNumberFormat="1" applyFont="1" applyFill="1" applyBorder="1" applyAlignment="1">
      <alignment horizontal="right" vertical="center"/>
    </xf>
    <xf numFmtId="0" fontId="5" fillId="0" borderId="16" xfId="3" applyNumberFormat="1" applyFont="1" applyFill="1" applyBorder="1" applyAlignment="1">
      <alignment horizontal="right" vertical="center"/>
    </xf>
    <xf numFmtId="169" fontId="5" fillId="0" borderId="16" xfId="3" applyNumberFormat="1" applyFont="1" applyFill="1" applyBorder="1" applyAlignment="1">
      <alignment horizontal="right" vertical="center"/>
    </xf>
    <xf numFmtId="44" fontId="5" fillId="0" borderId="16" xfId="2" applyFont="1" applyFill="1" applyBorder="1" applyAlignment="1">
      <alignment horizontal="right" vertical="center"/>
    </xf>
    <xf numFmtId="0" fontId="5" fillId="7" borderId="0" xfId="8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44" fontId="14" fillId="0" borderId="8" xfId="3" applyNumberFormat="1" applyFont="1" applyFill="1" applyBorder="1" applyAlignment="1">
      <alignment horizontal="right" vertical="center"/>
    </xf>
    <xf numFmtId="9" fontId="14" fillId="0" borderId="8" xfId="3" applyNumberFormat="1" applyFont="1" applyFill="1" applyBorder="1" applyAlignment="1">
      <alignment horizontal="right" vertical="center"/>
    </xf>
    <xf numFmtId="169" fontId="14" fillId="0" borderId="8" xfId="3" applyNumberFormat="1" applyFont="1" applyFill="1" applyBorder="1" applyAlignment="1">
      <alignment horizontal="right" vertical="center"/>
    </xf>
    <xf numFmtId="165" fontId="14" fillId="0" borderId="8" xfId="3" applyNumberFormat="1" applyFont="1" applyFill="1" applyBorder="1" applyAlignment="1">
      <alignment horizontal="right" vertical="center"/>
    </xf>
    <xf numFmtId="0" fontId="14" fillId="0" borderId="8" xfId="3" applyNumberFormat="1" applyFont="1" applyFill="1" applyBorder="1" applyAlignment="1">
      <alignment horizontal="right" vertical="center"/>
    </xf>
    <xf numFmtId="169" fontId="14" fillId="0" borderId="8" xfId="2" applyNumberFormat="1" applyFont="1" applyFill="1" applyBorder="1" applyAlignment="1">
      <alignment horizontal="right" vertical="center"/>
    </xf>
    <xf numFmtId="168" fontId="14" fillId="0" borderId="8" xfId="3" applyNumberFormat="1" applyFont="1" applyFill="1" applyBorder="1" applyAlignment="1" applyProtection="1">
      <alignment horizontal="right" vertical="center"/>
    </xf>
    <xf numFmtId="168" fontId="14" fillId="0" borderId="10" xfId="3" applyNumberFormat="1" applyFont="1" applyFill="1" applyBorder="1" applyAlignment="1" applyProtection="1">
      <alignment horizontal="right" vertical="center"/>
    </xf>
    <xf numFmtId="1" fontId="14" fillId="0" borderId="6" xfId="3" applyNumberFormat="1" applyFont="1" applyFill="1" applyBorder="1" applyAlignment="1">
      <alignment horizontal="center" vertical="top"/>
    </xf>
    <xf numFmtId="44" fontId="14" fillId="0" borderId="8" xfId="2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70" fontId="14" fillId="0" borderId="8" xfId="2" applyNumberFormat="1" applyFont="1" applyFill="1" applyBorder="1" applyAlignment="1">
      <alignment horizontal="center" vertical="center"/>
    </xf>
    <xf numFmtId="2" fontId="14" fillId="0" borderId="8" xfId="9" applyNumberFormat="1" applyFont="1" applyFill="1" applyBorder="1" applyAlignment="1">
      <alignment horizontal="center" vertical="center"/>
    </xf>
    <xf numFmtId="168" fontId="14" fillId="0" borderId="8" xfId="9" applyNumberFormat="1" applyFont="1" applyFill="1" applyBorder="1" applyAlignment="1" applyProtection="1">
      <alignment horizontal="right" vertical="center"/>
    </xf>
    <xf numFmtId="0" fontId="14" fillId="0" borderId="0" xfId="8" applyFont="1" applyAlignment="1">
      <alignment vertical="center"/>
    </xf>
    <xf numFmtId="165" fontId="14" fillId="0" borderId="22" xfId="3" applyNumberFormat="1" applyFont="1" applyFill="1" applyBorder="1" applyAlignment="1">
      <alignment horizontal="right" vertical="center"/>
    </xf>
    <xf numFmtId="9" fontId="14" fillId="0" borderId="22" xfId="3" applyNumberFormat="1" applyFont="1" applyFill="1" applyBorder="1" applyAlignment="1">
      <alignment horizontal="right" vertical="center"/>
    </xf>
    <xf numFmtId="0" fontId="14" fillId="0" borderId="22" xfId="3" applyNumberFormat="1" applyFont="1" applyFill="1" applyBorder="1" applyAlignment="1">
      <alignment horizontal="right" vertical="center"/>
    </xf>
    <xf numFmtId="0" fontId="14" fillId="0" borderId="22" xfId="3" applyFont="1" applyFill="1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/>
    </xf>
    <xf numFmtId="166" fontId="22" fillId="0" borderId="25" xfId="0" applyNumberFormat="1" applyFont="1" applyBorder="1" applyAlignment="1">
      <alignment horizontal="center" vertical="center"/>
    </xf>
    <xf numFmtId="164" fontId="14" fillId="0" borderId="0" xfId="8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71" fontId="23" fillId="0" borderId="29" xfId="0" applyNumberFormat="1" applyFont="1" applyBorder="1" applyAlignment="1">
      <alignment vertical="top"/>
    </xf>
    <xf numFmtId="171" fontId="23" fillId="0" borderId="0" xfId="0" applyNumberFormat="1" applyFont="1" applyAlignment="1">
      <alignment vertical="top"/>
    </xf>
    <xf numFmtId="171" fontId="23" fillId="0" borderId="30" xfId="0" applyNumberFormat="1" applyFont="1" applyBorder="1" applyAlignment="1">
      <alignment vertical="top"/>
    </xf>
    <xf numFmtId="0" fontId="24" fillId="0" borderId="0" xfId="0" applyFont="1" applyAlignment="1">
      <alignment vertical="top"/>
    </xf>
    <xf numFmtId="166" fontId="24" fillId="0" borderId="0" xfId="0" applyNumberFormat="1" applyFont="1" applyAlignment="1">
      <alignment vertical="top"/>
    </xf>
    <xf numFmtId="0" fontId="24" fillId="0" borderId="0" xfId="8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/>
    </xf>
    <xf numFmtId="9" fontId="24" fillId="0" borderId="0" xfId="0" applyNumberFormat="1" applyFont="1" applyAlignment="1">
      <alignment vertical="top"/>
    </xf>
    <xf numFmtId="9" fontId="24" fillId="0" borderId="23" xfId="0" applyNumberFormat="1" applyFont="1" applyBorder="1" applyAlignment="1">
      <alignment vertical="top"/>
    </xf>
    <xf numFmtId="171" fontId="23" fillId="0" borderId="35" xfId="0" applyNumberFormat="1" applyFont="1" applyBorder="1" applyAlignment="1">
      <alignment vertical="top"/>
    </xf>
    <xf numFmtId="0" fontId="25" fillId="0" borderId="4" xfId="0" applyFont="1" applyBorder="1"/>
    <xf numFmtId="0" fontId="23" fillId="0" borderId="0" xfId="0" applyFont="1" applyAlignment="1">
      <alignment vertical="top"/>
    </xf>
    <xf numFmtId="171" fontId="23" fillId="0" borderId="37" xfId="0" applyNumberFormat="1" applyFont="1" applyBorder="1" applyAlignment="1">
      <alignment vertical="top"/>
    </xf>
    <xf numFmtId="0" fontId="16" fillId="0" borderId="7" xfId="3" applyNumberFormat="1" applyFont="1" applyFill="1" applyBorder="1" applyAlignment="1">
      <alignment horizontal="center" vertical="center" wrapText="1"/>
    </xf>
    <xf numFmtId="0" fontId="16" fillId="0" borderId="18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15" xfId="0" applyFont="1" applyBorder="1"/>
    <xf numFmtId="0" fontId="26" fillId="0" borderId="15" xfId="0" applyFont="1" applyBorder="1" applyAlignment="1">
      <alignment horizontal="justify" vertical="center" wrapText="1"/>
    </xf>
    <xf numFmtId="0" fontId="25" fillId="0" borderId="15" xfId="0" applyFont="1" applyBorder="1"/>
    <xf numFmtId="0" fontId="24" fillId="0" borderId="15" xfId="0" applyFont="1" applyBorder="1" applyAlignment="1">
      <alignment vertical="top"/>
    </xf>
    <xf numFmtId="9" fontId="24" fillId="0" borderId="15" xfId="0" applyNumberFormat="1" applyFont="1" applyBorder="1" applyAlignment="1">
      <alignment vertical="top"/>
    </xf>
    <xf numFmtId="166" fontId="24" fillId="0" borderId="15" xfId="0" applyNumberFormat="1" applyFont="1" applyBorder="1" applyAlignment="1">
      <alignment vertical="top"/>
    </xf>
    <xf numFmtId="0" fontId="14" fillId="0" borderId="7" xfId="3" applyNumberFormat="1" applyFont="1" applyFill="1" applyBorder="1" applyAlignment="1">
      <alignment horizontal="center" vertical="center" wrapText="1"/>
    </xf>
    <xf numFmtId="165" fontId="5" fillId="0" borderId="22" xfId="9" applyNumberFormat="1" applyFont="1" applyFill="1" applyBorder="1" applyAlignment="1">
      <alignment horizontal="right" vertical="center"/>
    </xf>
    <xf numFmtId="9" fontId="5" fillId="0" borderId="22" xfId="9" applyNumberFormat="1" applyFont="1" applyFill="1" applyBorder="1" applyAlignment="1">
      <alignment horizontal="right" vertical="center"/>
    </xf>
    <xf numFmtId="0" fontId="5" fillId="0" borderId="22" xfId="9" applyNumberFormat="1" applyFont="1" applyFill="1" applyBorder="1" applyAlignment="1">
      <alignment horizontal="right" vertical="center"/>
    </xf>
    <xf numFmtId="44" fontId="14" fillId="0" borderId="22" xfId="3" applyNumberFormat="1" applyFont="1" applyFill="1" applyBorder="1" applyAlignment="1">
      <alignment horizontal="right" vertical="center"/>
    </xf>
    <xf numFmtId="169" fontId="14" fillId="0" borderId="22" xfId="3" applyNumberFormat="1" applyFont="1" applyFill="1" applyBorder="1" applyAlignment="1">
      <alignment horizontal="right" vertical="center"/>
    </xf>
    <xf numFmtId="44" fontId="14" fillId="0" borderId="22" xfId="2" applyFont="1" applyFill="1" applyBorder="1" applyAlignment="1">
      <alignment horizontal="right" vertical="center"/>
    </xf>
    <xf numFmtId="168" fontId="14" fillId="0" borderId="22" xfId="3" applyNumberFormat="1" applyFont="1" applyFill="1" applyBorder="1" applyAlignment="1" applyProtection="1">
      <alignment horizontal="right" vertical="center"/>
    </xf>
    <xf numFmtId="170" fontId="14" fillId="0" borderId="22" xfId="2" applyNumberFormat="1" applyFont="1" applyFill="1" applyBorder="1" applyAlignment="1">
      <alignment horizontal="center" vertical="center"/>
    </xf>
    <xf numFmtId="2" fontId="14" fillId="0" borderId="22" xfId="9" applyNumberFormat="1" applyFont="1" applyFill="1" applyBorder="1" applyAlignment="1">
      <alignment horizontal="center" vertical="center"/>
    </xf>
    <xf numFmtId="168" fontId="14" fillId="0" borderId="22" xfId="9" applyNumberFormat="1" applyFont="1" applyFill="1" applyBorder="1" applyAlignment="1" applyProtection="1">
      <alignment horizontal="right" vertical="center"/>
    </xf>
    <xf numFmtId="0" fontId="5" fillId="0" borderId="22" xfId="3" applyFont="1" applyFill="1" applyBorder="1" applyAlignment="1">
      <alignment horizontal="left" vertical="center" wrapText="1"/>
    </xf>
    <xf numFmtId="169" fontId="14" fillId="0" borderId="22" xfId="2" applyNumberFormat="1" applyFont="1" applyFill="1" applyBorder="1" applyAlignment="1">
      <alignment horizontal="right" vertical="center"/>
    </xf>
    <xf numFmtId="0" fontId="16" fillId="0" borderId="12" xfId="3" applyNumberFormat="1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3" fillId="0" borderId="9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34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6" fillId="10" borderId="24" xfId="26" applyBorder="1">
      <alignment horizontal="center" vertical="center" wrapText="1"/>
    </xf>
    <xf numFmtId="0" fontId="6" fillId="10" borderId="25" xfId="26" applyBorder="1">
      <alignment horizontal="center" vertical="center" wrapText="1"/>
    </xf>
    <xf numFmtId="0" fontId="6" fillId="10" borderId="3" xfId="26" applyBorder="1">
      <alignment horizontal="center" vertical="center" wrapText="1"/>
    </xf>
    <xf numFmtId="0" fontId="6" fillId="10" borderId="9" xfId="26" applyBorder="1">
      <alignment horizontal="center" vertical="center" wrapText="1"/>
    </xf>
    <xf numFmtId="0" fontId="29" fillId="10" borderId="5" xfId="26" applyFont="1" applyBorder="1">
      <alignment horizontal="center" vertical="center" wrapText="1"/>
    </xf>
    <xf numFmtId="0" fontId="29" fillId="10" borderId="2" xfId="26" applyFont="1" applyBorder="1">
      <alignment horizontal="center" vertical="center" wrapText="1"/>
    </xf>
    <xf numFmtId="0" fontId="29" fillId="10" borderId="9" xfId="26" applyFont="1" applyBorder="1">
      <alignment horizontal="center" vertical="center" wrapText="1"/>
    </xf>
    <xf numFmtId="0" fontId="6" fillId="10" borderId="2" xfId="26" applyBorder="1">
      <alignment horizontal="center" vertical="center" wrapText="1"/>
    </xf>
    <xf numFmtId="0" fontId="6" fillId="10" borderId="26" xfId="26" applyBorder="1">
      <alignment horizontal="center" vertical="center" wrapText="1"/>
    </xf>
    <xf numFmtId="0" fontId="6" fillId="10" borderId="27" xfId="26" applyBorder="1">
      <alignment horizontal="center" vertical="center" wrapText="1"/>
    </xf>
    <xf numFmtId="0" fontId="6" fillId="10" borderId="28" xfId="26" applyBorder="1">
      <alignment horizontal="center" vertical="center" wrapText="1"/>
    </xf>
    <xf numFmtId="0" fontId="6" fillId="10" borderId="19" xfId="26" applyBorder="1">
      <alignment horizontal="center" vertical="center" wrapText="1"/>
    </xf>
    <xf numFmtId="173" fontId="28" fillId="11" borderId="21" xfId="27" applyBorder="1">
      <alignment horizontal="center" vertical="center"/>
    </xf>
    <xf numFmtId="173" fontId="28" fillId="11" borderId="5" xfId="27" applyBorder="1">
      <alignment horizontal="center" vertical="center"/>
    </xf>
    <xf numFmtId="173" fontId="28" fillId="11" borderId="31" xfId="27" applyBorder="1">
      <alignment horizontal="center" vertical="center"/>
    </xf>
    <xf numFmtId="173" fontId="28" fillId="11" borderId="32" xfId="27" applyBorder="1">
      <alignment horizontal="center" vertical="center"/>
    </xf>
    <xf numFmtId="173" fontId="28" fillId="11" borderId="33" xfId="27" applyBorder="1">
      <alignment horizontal="center" vertical="center"/>
    </xf>
    <xf numFmtId="0" fontId="6" fillId="10" borderId="36" xfId="26" applyBorder="1">
      <alignment horizontal="center" vertical="center" wrapText="1"/>
    </xf>
    <xf numFmtId="0" fontId="6" fillId="10" borderId="9" xfId="26" applyBorder="1">
      <alignment horizontal="center" vertical="center" wrapText="1"/>
    </xf>
    <xf numFmtId="0" fontId="6" fillId="10" borderId="35" xfId="26" applyBorder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</cellXfs>
  <cellStyles count="28">
    <cellStyle name="Currency" xfId="2" builtinId="4"/>
    <cellStyle name="Currency 2" xfId="11" xr:uid="{00000000-0005-0000-0000-000001000000}"/>
    <cellStyle name="Currency 2 2" xfId="21" xr:uid="{00000000-0005-0000-0000-000002000000}"/>
    <cellStyle name="Currency 2 2 2" xfId="25" xr:uid="{00000000-0005-0000-0000-000003000000}"/>
    <cellStyle name="Grey White" xfId="27" xr:uid="{1481ADAF-1FC3-4791-86DA-92EB6ACC122B}"/>
    <cellStyle name="Normal" xfId="0" builtinId="0"/>
    <cellStyle name="Normal 2" xfId="4" xr:uid="{00000000-0005-0000-0000-000005000000}"/>
    <cellStyle name="Normal 2 2" xfId="13" xr:uid="{00000000-0005-0000-0000-000006000000}"/>
    <cellStyle name="Normal 2 3" xfId="8" xr:uid="{00000000-0005-0000-0000-000007000000}"/>
    <cellStyle name="Normal 2 3 2" xfId="19" xr:uid="{00000000-0005-0000-0000-000008000000}"/>
    <cellStyle name="Normal 2 3 3" xfId="17" xr:uid="{00000000-0005-0000-0000-000009000000}"/>
    <cellStyle name="Normal 3 2" xfId="22" xr:uid="{00000000-0005-0000-0000-00000A000000}"/>
    <cellStyle name="Note" xfId="3" builtinId="10"/>
    <cellStyle name="Note 2" xfId="9" xr:uid="{00000000-0005-0000-0000-00000C000000}"/>
    <cellStyle name="Note 2 2" xfId="18" xr:uid="{00000000-0005-0000-0000-00000D000000}"/>
    <cellStyle name="Note 2 2 2" xfId="20" xr:uid="{00000000-0005-0000-0000-00000E000000}"/>
    <cellStyle name="Note 2 2 2 2" xfId="24" xr:uid="{00000000-0005-0000-0000-00000F000000}"/>
    <cellStyle name="Note 3" xfId="12" xr:uid="{00000000-0005-0000-0000-000010000000}"/>
    <cellStyle name="Note 3 2" xfId="23" xr:uid="{00000000-0005-0000-0000-000011000000}"/>
    <cellStyle name="Red Black" xfId="26" xr:uid="{E8630B64-F70E-43F2-9E97-01458006119B}"/>
    <cellStyle name="Style 1" xfId="5" xr:uid="{00000000-0005-0000-0000-000012000000}"/>
    <cellStyle name="Style 1 2" xfId="14" xr:uid="{00000000-0005-0000-0000-000013000000}"/>
    <cellStyle name="Style 2" xfId="6" xr:uid="{00000000-0005-0000-0000-000014000000}"/>
    <cellStyle name="Style 2 2" xfId="15" xr:uid="{00000000-0005-0000-0000-000015000000}"/>
    <cellStyle name="Style 3" xfId="7" xr:uid="{00000000-0005-0000-0000-000016000000}"/>
    <cellStyle name="Style 3 2" xfId="16" xr:uid="{00000000-0005-0000-0000-000017000000}"/>
    <cellStyle name="Style 4" xfId="1" xr:uid="{00000000-0005-0000-0000-000018000000}"/>
    <cellStyle name="Style 4 2" xfId="10" xr:uid="{00000000-0005-0000-0000-000019000000}"/>
  </cellStyles>
  <dxfs count="0"/>
  <tableStyles count="0" defaultTableStyle="TableStyleMedium2" defaultPivotStyle="PivotStyleLight16"/>
  <colors>
    <mruColors>
      <color rgb="FFECE3FD"/>
      <color rgb="FF4A909A"/>
      <color rgb="FFEC6B0A"/>
      <color rgb="FFAAD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OT429"/>
  <sheetViews>
    <sheetView showGridLines="0" tabSelected="1" zoomScale="70" zoomScaleNormal="70" zoomScaleSheetLayoutView="160" zoomScalePageLayoutView="10" workbookViewId="0">
      <pane ySplit="7" topLeftCell="A8" activePane="bottomLeft" state="frozen"/>
      <selection pane="bottomLeft" activeCell="C4" sqref="C4:C5"/>
    </sheetView>
  </sheetViews>
  <sheetFormatPr defaultColWidth="9" defaultRowHeight="14.4"/>
  <cols>
    <col min="1" max="1" width="9.109375" customWidth="1"/>
    <col min="2" max="2" width="14.88671875" style="3" customWidth="1"/>
    <col min="3" max="3" width="74.88671875" style="4" customWidth="1"/>
    <col min="4" max="4" width="11.88671875" style="5" customWidth="1"/>
    <col min="5" max="5" width="11.5546875" customWidth="1"/>
    <col min="6" max="6" width="14.109375" style="6" customWidth="1"/>
    <col min="7" max="7" width="10.109375" customWidth="1"/>
    <col min="8" max="8" width="12.5546875" style="7" customWidth="1"/>
    <col min="9" max="11" width="14.88671875" style="8" customWidth="1"/>
    <col min="12" max="12" width="12.44140625" customWidth="1"/>
    <col min="13" max="13" width="14" customWidth="1"/>
    <col min="14" max="14" width="14.88671875" customWidth="1"/>
    <col min="15" max="15" width="17.88671875" customWidth="1"/>
    <col min="16" max="16" width="22" customWidth="1"/>
  </cols>
  <sheetData>
    <row r="1" spans="1:86" s="40" customFormat="1" ht="18.600000000000001" thickBot="1">
      <c r="A1" s="118" t="s">
        <v>0</v>
      </c>
      <c r="B1" s="119"/>
      <c r="C1" s="119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86" s="41" customFormat="1" ht="30.9" customHeight="1">
      <c r="A2" s="138" t="s">
        <v>24</v>
      </c>
      <c r="B2" s="139"/>
      <c r="C2" s="116" t="s">
        <v>77</v>
      </c>
      <c r="D2" s="113"/>
      <c r="E2" s="113"/>
      <c r="F2" s="114"/>
      <c r="G2" s="115"/>
      <c r="H2" s="115"/>
      <c r="I2" s="115"/>
      <c r="J2" s="52"/>
      <c r="K2" s="52"/>
      <c r="L2" s="1"/>
      <c r="M2" s="1"/>
      <c r="N2" s="1"/>
      <c r="O2" s="10"/>
      <c r="P2" s="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86" s="41" customFormat="1" ht="30.9" customHeight="1" thickBot="1">
      <c r="A3" s="140"/>
      <c r="B3" s="141"/>
      <c r="C3" s="117"/>
      <c r="D3" s="82"/>
      <c r="E3" s="82"/>
      <c r="F3" s="83"/>
      <c r="G3" s="52"/>
      <c r="H3" s="52"/>
      <c r="I3" s="52"/>
      <c r="J3" s="52"/>
      <c r="K3" s="52"/>
      <c r="L3" s="1"/>
      <c r="M3" s="1"/>
      <c r="N3" s="1"/>
      <c r="O3" s="10"/>
      <c r="P3" s="1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86" s="41" customFormat="1" ht="30" customHeight="1">
      <c r="A4" s="138" t="s">
        <v>25</v>
      </c>
      <c r="B4" s="139"/>
      <c r="C4" s="116" t="s">
        <v>33</v>
      </c>
      <c r="D4" s="113"/>
      <c r="E4" s="113"/>
      <c r="F4" s="115"/>
      <c r="G4" s="115"/>
      <c r="H4" s="115"/>
      <c r="I4" s="115"/>
      <c r="J4" s="52"/>
      <c r="K4" s="52"/>
      <c r="L4" s="1"/>
      <c r="M4" s="1"/>
      <c r="N4" s="1"/>
      <c r="O4" s="10"/>
      <c r="P4" s="1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86" s="41" customFormat="1" ht="30" customHeight="1" thickBot="1">
      <c r="A5" s="140"/>
      <c r="B5" s="141"/>
      <c r="C5" s="117"/>
      <c r="D5" s="82"/>
      <c r="E5" s="82"/>
      <c r="F5" s="52"/>
      <c r="G5" s="52"/>
      <c r="H5" s="52"/>
      <c r="I5" s="52"/>
      <c r="J5" s="52"/>
      <c r="K5" s="52"/>
      <c r="L5" s="1"/>
      <c r="M5" s="1"/>
      <c r="N5" s="1"/>
      <c r="O5" s="10"/>
      <c r="P5" s="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86" s="41" customFormat="1">
      <c r="A6" s="9"/>
      <c r="B6" s="1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86" s="40" customFormat="1" ht="30.75" customHeight="1">
      <c r="A7" s="122" t="s">
        <v>1</v>
      </c>
      <c r="B7" s="122" t="s">
        <v>2</v>
      </c>
      <c r="C7" s="122" t="s">
        <v>3</v>
      </c>
      <c r="D7" s="122" t="s">
        <v>4</v>
      </c>
      <c r="E7" s="122" t="s">
        <v>19</v>
      </c>
      <c r="F7" s="122" t="s">
        <v>5</v>
      </c>
      <c r="G7" s="122" t="s">
        <v>6</v>
      </c>
      <c r="H7" s="122" t="s">
        <v>7</v>
      </c>
      <c r="I7" s="122" t="s">
        <v>20</v>
      </c>
      <c r="J7" s="122" t="s">
        <v>26</v>
      </c>
      <c r="K7" s="122" t="s">
        <v>27</v>
      </c>
      <c r="L7" s="122" t="s">
        <v>8</v>
      </c>
      <c r="M7" s="122" t="s">
        <v>9</v>
      </c>
      <c r="N7" s="123" t="s">
        <v>10</v>
      </c>
      <c r="O7" s="122" t="s">
        <v>11</v>
      </c>
      <c r="P7" s="124" t="s">
        <v>12</v>
      </c>
      <c r="Q7" s="2"/>
      <c r="R7" s="2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86" s="40" customFormat="1" ht="15.6">
      <c r="A8" s="1"/>
      <c r="B8" s="1"/>
      <c r="C8" s="10"/>
      <c r="D8" s="11"/>
      <c r="E8" s="12"/>
      <c r="F8" s="13"/>
      <c r="G8" s="12"/>
      <c r="H8" s="14"/>
      <c r="I8" s="16"/>
      <c r="J8" s="16"/>
      <c r="K8" s="16"/>
      <c r="L8" s="12"/>
      <c r="M8" s="12"/>
      <c r="N8" s="12"/>
      <c r="O8" s="10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s="40" customFormat="1" ht="18">
      <c r="A9" s="125" t="s">
        <v>79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>
        <f>SUM(N10:N24)</f>
        <v>0</v>
      </c>
      <c r="Q9" s="2"/>
      <c r="R9" s="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86" s="40" customFormat="1" ht="15.6">
      <c r="A10" s="50" t="str">
        <f>IF(F10&lt;&gt;"",1+MAX($A$2:A9),"")</f>
        <v/>
      </c>
      <c r="B10" s="91"/>
      <c r="C10" s="10"/>
      <c r="D10" s="92"/>
      <c r="E10" s="93"/>
      <c r="F10" s="92"/>
      <c r="G10" s="94"/>
      <c r="H10" s="95"/>
      <c r="I10" s="96"/>
      <c r="J10" s="96"/>
      <c r="K10" s="96"/>
      <c r="L10" s="97"/>
      <c r="M10" s="98"/>
      <c r="N10" s="49"/>
      <c r="O10" s="17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</row>
    <row r="11" spans="1:86" s="40" customFormat="1" ht="15.6">
      <c r="A11" s="50" t="str">
        <f>IF(F11&lt;&gt;"",1+MAX($A$2:A10),"")</f>
        <v/>
      </c>
      <c r="B11" s="91"/>
      <c r="C11" s="130" t="s">
        <v>80</v>
      </c>
      <c r="D11" s="57"/>
      <c r="E11" s="58"/>
      <c r="F11" s="57"/>
      <c r="G11" s="59"/>
      <c r="H11" s="95"/>
      <c r="I11" s="96"/>
      <c r="J11" s="99"/>
      <c r="K11" s="96"/>
      <c r="L11" s="97"/>
      <c r="M11" s="98"/>
      <c r="N11" s="49"/>
      <c r="O11" s="17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</row>
    <row r="12" spans="1:86" s="39" customFormat="1" ht="15.6">
      <c r="A12" s="50">
        <f>IF(F12&lt;&gt;"",1+MAX($A$2:A11),"")</f>
        <v>1</v>
      </c>
      <c r="B12" s="91"/>
      <c r="C12" s="60" t="s">
        <v>81</v>
      </c>
      <c r="D12" s="57">
        <v>0</v>
      </c>
      <c r="E12" s="58">
        <v>0</v>
      </c>
      <c r="F12" s="57">
        <f t="shared" ref="F12:F24" si="0">(1+E12)*D12</f>
        <v>0</v>
      </c>
      <c r="G12" s="59" t="s">
        <v>82</v>
      </c>
      <c r="H12" s="95">
        <v>0</v>
      </c>
      <c r="I12" s="96">
        <f t="shared" ref="I12:I24" si="1">H12*F12</f>
        <v>0</v>
      </c>
      <c r="J12" s="99">
        <v>0</v>
      </c>
      <c r="K12" s="100">
        <f>J12*F12</f>
        <v>0</v>
      </c>
      <c r="L12" s="97">
        <v>0</v>
      </c>
      <c r="M12" s="101">
        <f t="shared" ref="M12:M13" si="2">L12*K12</f>
        <v>0</v>
      </c>
      <c r="N12" s="49">
        <f t="shared" ref="N12:N13" si="3">M12+I12</f>
        <v>0</v>
      </c>
      <c r="O12" s="17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86" s="39" customFormat="1" ht="15.6">
      <c r="A13" s="50">
        <f>IF(F13&lt;&gt;"",1+MAX($A$2:A12),"")</f>
        <v>2</v>
      </c>
      <c r="B13" s="91"/>
      <c r="C13" s="60" t="s">
        <v>83</v>
      </c>
      <c r="D13" s="57">
        <v>0</v>
      </c>
      <c r="E13" s="58">
        <v>0</v>
      </c>
      <c r="F13" s="57">
        <f t="shared" si="0"/>
        <v>0</v>
      </c>
      <c r="G13" s="59" t="s">
        <v>82</v>
      </c>
      <c r="H13" s="95">
        <v>0</v>
      </c>
      <c r="I13" s="96">
        <f t="shared" si="1"/>
        <v>0</v>
      </c>
      <c r="J13" s="99">
        <v>0</v>
      </c>
      <c r="K13" s="100">
        <f>J13*F13</f>
        <v>0</v>
      </c>
      <c r="L13" s="97">
        <v>0</v>
      </c>
      <c r="M13" s="101">
        <f t="shared" si="2"/>
        <v>0</v>
      </c>
      <c r="N13" s="49">
        <f t="shared" si="3"/>
        <v>0</v>
      </c>
      <c r="O13" s="17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86" s="39" customFormat="1" ht="15.6">
      <c r="A14" s="50" t="str">
        <f>IF(F14&lt;&gt;"",1+MAX($A$2:A13),"")</f>
        <v/>
      </c>
      <c r="B14" s="91"/>
      <c r="C14" s="130" t="s">
        <v>84</v>
      </c>
      <c r="D14" s="57"/>
      <c r="E14" s="58"/>
      <c r="F14" s="57"/>
      <c r="G14" s="59"/>
      <c r="H14" s="95"/>
      <c r="I14" s="96"/>
      <c r="J14" s="99"/>
      <c r="K14" s="96"/>
      <c r="L14" s="97"/>
      <c r="M14" s="98"/>
      <c r="N14" s="49"/>
      <c r="O14" s="17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86" s="39" customFormat="1" ht="15.6">
      <c r="A15" s="50">
        <f>IF(F15&lt;&gt;"",1+MAX($A$2:A14),"")</f>
        <v>3</v>
      </c>
      <c r="B15" s="91"/>
      <c r="C15" s="60" t="s">
        <v>85</v>
      </c>
      <c r="D15" s="57">
        <v>1.1499999999999999</v>
      </c>
      <c r="E15" s="58">
        <v>0</v>
      </c>
      <c r="F15" s="57">
        <f t="shared" si="0"/>
        <v>1.1499999999999999</v>
      </c>
      <c r="G15" s="59" t="s">
        <v>86</v>
      </c>
      <c r="H15" s="95"/>
      <c r="I15" s="96">
        <f t="shared" si="1"/>
        <v>0</v>
      </c>
      <c r="J15" s="99">
        <v>0</v>
      </c>
      <c r="K15" s="100">
        <f t="shared" ref="K15:K24" si="4">J15*F15</f>
        <v>0</v>
      </c>
      <c r="L15" s="97">
        <v>0</v>
      </c>
      <c r="M15" s="101">
        <f t="shared" ref="M15:M24" si="5">L15*K15</f>
        <v>0</v>
      </c>
      <c r="N15" s="49">
        <f t="shared" ref="N15:N24" si="6">M15+I15</f>
        <v>0</v>
      </c>
      <c r="O15" s="17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86" s="39" customFormat="1" ht="15.6">
      <c r="A16" s="50">
        <f>IF(F16&lt;&gt;"",1+MAX($A$2:A15),"")</f>
        <v>4</v>
      </c>
      <c r="B16" s="91"/>
      <c r="C16" s="60" t="s">
        <v>87</v>
      </c>
      <c r="D16" s="57">
        <v>0</v>
      </c>
      <c r="E16" s="58">
        <v>0</v>
      </c>
      <c r="F16" s="57">
        <f t="shared" si="0"/>
        <v>0</v>
      </c>
      <c r="G16" s="59" t="s">
        <v>82</v>
      </c>
      <c r="H16" s="95">
        <v>0</v>
      </c>
      <c r="I16" s="96">
        <f t="shared" si="1"/>
        <v>0</v>
      </c>
      <c r="J16" s="99">
        <v>0</v>
      </c>
      <c r="K16" s="100">
        <f t="shared" si="4"/>
        <v>0</v>
      </c>
      <c r="L16" s="97">
        <v>0</v>
      </c>
      <c r="M16" s="101">
        <f t="shared" si="5"/>
        <v>0</v>
      </c>
      <c r="N16" s="49">
        <f t="shared" si="6"/>
        <v>0</v>
      </c>
      <c r="O16" s="17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9" customFormat="1" ht="15.6">
      <c r="A17" s="50">
        <f>IF(F17&lt;&gt;"",1+MAX($A$2:A16),"")</f>
        <v>5</v>
      </c>
      <c r="B17" s="91"/>
      <c r="C17" s="60" t="s">
        <v>88</v>
      </c>
      <c r="D17" s="57">
        <v>0</v>
      </c>
      <c r="E17" s="58">
        <v>0</v>
      </c>
      <c r="F17" s="57">
        <f t="shared" si="0"/>
        <v>0</v>
      </c>
      <c r="G17" s="59" t="s">
        <v>82</v>
      </c>
      <c r="H17" s="95">
        <v>0</v>
      </c>
      <c r="I17" s="96">
        <f t="shared" si="1"/>
        <v>0</v>
      </c>
      <c r="J17" s="99">
        <v>0</v>
      </c>
      <c r="K17" s="100">
        <f t="shared" si="4"/>
        <v>0</v>
      </c>
      <c r="L17" s="97">
        <v>0</v>
      </c>
      <c r="M17" s="101">
        <f t="shared" si="5"/>
        <v>0</v>
      </c>
      <c r="N17" s="49">
        <f t="shared" si="6"/>
        <v>0</v>
      </c>
      <c r="O17" s="17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9" customFormat="1" ht="15.6">
      <c r="A18" s="50">
        <f>IF(F18&lt;&gt;"",1+MAX($A$2:A17),"")</f>
        <v>6</v>
      </c>
      <c r="B18" s="91"/>
      <c r="C18" s="60" t="s">
        <v>89</v>
      </c>
      <c r="D18" s="57">
        <v>0</v>
      </c>
      <c r="E18" s="58">
        <v>0</v>
      </c>
      <c r="F18" s="57">
        <f t="shared" si="0"/>
        <v>0</v>
      </c>
      <c r="G18" s="59" t="s">
        <v>82</v>
      </c>
      <c r="H18" s="95">
        <v>0</v>
      </c>
      <c r="I18" s="96">
        <f t="shared" si="1"/>
        <v>0</v>
      </c>
      <c r="J18" s="99">
        <v>0</v>
      </c>
      <c r="K18" s="100">
        <f t="shared" si="4"/>
        <v>0</v>
      </c>
      <c r="L18" s="97">
        <v>0</v>
      </c>
      <c r="M18" s="101">
        <f t="shared" si="5"/>
        <v>0</v>
      </c>
      <c r="N18" s="49">
        <f t="shared" si="6"/>
        <v>0</v>
      </c>
      <c r="O18" s="17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39" customFormat="1" ht="15.6">
      <c r="A19" s="50">
        <f>IF(F19&lt;&gt;"",1+MAX($A$2:A18),"")</f>
        <v>7</v>
      </c>
      <c r="B19" s="91"/>
      <c r="C19" s="60" t="s">
        <v>90</v>
      </c>
      <c r="D19" s="57">
        <v>0</v>
      </c>
      <c r="E19" s="58">
        <v>0</v>
      </c>
      <c r="F19" s="57">
        <f t="shared" si="0"/>
        <v>0</v>
      </c>
      <c r="G19" s="59" t="s">
        <v>82</v>
      </c>
      <c r="H19" s="95">
        <v>0</v>
      </c>
      <c r="I19" s="96">
        <f t="shared" si="1"/>
        <v>0</v>
      </c>
      <c r="J19" s="99">
        <v>0</v>
      </c>
      <c r="K19" s="100">
        <f t="shared" si="4"/>
        <v>0</v>
      </c>
      <c r="L19" s="97">
        <v>0</v>
      </c>
      <c r="M19" s="101">
        <f t="shared" si="5"/>
        <v>0</v>
      </c>
      <c r="N19" s="49">
        <f t="shared" si="6"/>
        <v>0</v>
      </c>
      <c r="O19" s="17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39" customFormat="1" ht="15.6">
      <c r="A20" s="50">
        <f>IF(F20&lt;&gt;"",1+MAX($A$2:A19),"")</f>
        <v>8</v>
      </c>
      <c r="B20" s="91"/>
      <c r="C20" s="60" t="s">
        <v>91</v>
      </c>
      <c r="D20" s="57">
        <v>0</v>
      </c>
      <c r="E20" s="58">
        <v>0</v>
      </c>
      <c r="F20" s="57">
        <f t="shared" si="0"/>
        <v>0</v>
      </c>
      <c r="G20" s="59" t="s">
        <v>82</v>
      </c>
      <c r="H20" s="95">
        <v>0</v>
      </c>
      <c r="I20" s="96">
        <f t="shared" si="1"/>
        <v>0</v>
      </c>
      <c r="J20" s="99">
        <v>0</v>
      </c>
      <c r="K20" s="100">
        <f t="shared" si="4"/>
        <v>0</v>
      </c>
      <c r="L20" s="97">
        <v>0</v>
      </c>
      <c r="M20" s="101">
        <f t="shared" si="5"/>
        <v>0</v>
      </c>
      <c r="N20" s="49">
        <f t="shared" si="6"/>
        <v>0</v>
      </c>
      <c r="O20" s="17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39" customFormat="1" ht="15.6">
      <c r="A21" s="50">
        <f>IF(F21&lt;&gt;"",1+MAX($A$2:A20),"")</f>
        <v>9</v>
      </c>
      <c r="B21" s="91"/>
      <c r="C21" s="60" t="s">
        <v>92</v>
      </c>
      <c r="D21" s="57">
        <v>0</v>
      </c>
      <c r="E21" s="58">
        <v>0</v>
      </c>
      <c r="F21" s="57">
        <f t="shared" si="0"/>
        <v>0</v>
      </c>
      <c r="G21" s="59" t="s">
        <v>82</v>
      </c>
      <c r="H21" s="95">
        <v>0</v>
      </c>
      <c r="I21" s="96">
        <f t="shared" si="1"/>
        <v>0</v>
      </c>
      <c r="J21" s="99">
        <v>0</v>
      </c>
      <c r="K21" s="100">
        <f t="shared" si="4"/>
        <v>0</v>
      </c>
      <c r="L21" s="97">
        <v>0</v>
      </c>
      <c r="M21" s="101">
        <f t="shared" si="5"/>
        <v>0</v>
      </c>
      <c r="N21" s="49">
        <f t="shared" si="6"/>
        <v>0</v>
      </c>
      <c r="O21" s="17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39" customFormat="1" ht="15.6">
      <c r="A22" s="50">
        <f>IF(F22&lt;&gt;"",1+MAX($A$2:A21),"")</f>
        <v>10</v>
      </c>
      <c r="B22" s="91"/>
      <c r="C22" s="60" t="s">
        <v>93</v>
      </c>
      <c r="D22" s="57">
        <v>0</v>
      </c>
      <c r="E22" s="58">
        <v>0</v>
      </c>
      <c r="F22" s="57">
        <f t="shared" si="0"/>
        <v>0</v>
      </c>
      <c r="G22" s="59" t="s">
        <v>82</v>
      </c>
      <c r="H22" s="95">
        <v>0</v>
      </c>
      <c r="I22" s="96">
        <f t="shared" si="1"/>
        <v>0</v>
      </c>
      <c r="J22" s="99">
        <v>0</v>
      </c>
      <c r="K22" s="100">
        <f t="shared" si="4"/>
        <v>0</v>
      </c>
      <c r="L22" s="97">
        <v>0</v>
      </c>
      <c r="M22" s="101">
        <f t="shared" si="5"/>
        <v>0</v>
      </c>
      <c r="N22" s="49">
        <f t="shared" si="6"/>
        <v>0</v>
      </c>
      <c r="O22" s="17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39" customFormat="1" ht="15.6">
      <c r="A23" s="50">
        <f>IF(F23&lt;&gt;"",1+MAX($A$2:A22),"")</f>
        <v>11</v>
      </c>
      <c r="B23" s="91"/>
      <c r="C23" s="60" t="s">
        <v>94</v>
      </c>
      <c r="D23" s="57">
        <v>0</v>
      </c>
      <c r="E23" s="58">
        <v>0</v>
      </c>
      <c r="F23" s="57">
        <f t="shared" si="0"/>
        <v>0</v>
      </c>
      <c r="G23" s="59" t="s">
        <v>82</v>
      </c>
      <c r="H23" s="95">
        <v>0</v>
      </c>
      <c r="I23" s="96">
        <f t="shared" si="1"/>
        <v>0</v>
      </c>
      <c r="J23" s="99">
        <v>0</v>
      </c>
      <c r="K23" s="100">
        <f t="shared" si="4"/>
        <v>0</v>
      </c>
      <c r="L23" s="97">
        <v>0</v>
      </c>
      <c r="M23" s="101">
        <f t="shared" si="5"/>
        <v>0</v>
      </c>
      <c r="N23" s="49">
        <f t="shared" si="6"/>
        <v>0</v>
      </c>
      <c r="O23" s="17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39" customFormat="1" ht="15.6">
      <c r="A24" s="50">
        <f>IF(F24&lt;&gt;"",1+MAX($A$2:A23),"")</f>
        <v>12</v>
      </c>
      <c r="B24" s="91"/>
      <c r="C24" s="60" t="s">
        <v>95</v>
      </c>
      <c r="D24" s="57">
        <v>0</v>
      </c>
      <c r="E24" s="58">
        <v>0</v>
      </c>
      <c r="F24" s="57">
        <f t="shared" si="0"/>
        <v>0</v>
      </c>
      <c r="G24" s="59" t="s">
        <v>82</v>
      </c>
      <c r="H24" s="95">
        <v>0</v>
      </c>
      <c r="I24" s="96">
        <f t="shared" si="1"/>
        <v>0</v>
      </c>
      <c r="J24" s="99">
        <v>0</v>
      </c>
      <c r="K24" s="100">
        <f t="shared" si="4"/>
        <v>0</v>
      </c>
      <c r="L24" s="97">
        <v>0</v>
      </c>
      <c r="M24" s="101">
        <f t="shared" si="5"/>
        <v>0</v>
      </c>
      <c r="N24" s="49">
        <f t="shared" si="6"/>
        <v>0</v>
      </c>
      <c r="O24" s="17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39" customFormat="1" ht="15.6">
      <c r="A25" s="50" t="str">
        <f>IF(F25&lt;&gt;"",1+MAX($A$2:A24),"")</f>
        <v/>
      </c>
      <c r="B25" s="91"/>
      <c r="C25" s="102"/>
      <c r="D25" s="57"/>
      <c r="E25" s="58"/>
      <c r="F25" s="57"/>
      <c r="G25" s="59"/>
      <c r="H25" s="95"/>
      <c r="I25" s="96"/>
      <c r="J25" s="96"/>
      <c r="K25" s="96"/>
      <c r="L25" s="103"/>
      <c r="M25" s="98"/>
      <c r="N25" s="49"/>
      <c r="O25" s="17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40" customFormat="1" ht="18">
      <c r="A26" s="125" t="s">
        <v>22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1">
        <f>SUM(N27:N72)</f>
        <v>113821.12558465</v>
      </c>
      <c r="Q26" s="2"/>
      <c r="R26" s="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</row>
    <row r="27" spans="1:77" s="39" customFormat="1" ht="15.6">
      <c r="A27" s="50" t="str">
        <f>IF(F27&lt;&gt;"",1+MAX($A$2:A26),"")</f>
        <v/>
      </c>
      <c r="B27" s="80"/>
      <c r="C27" s="15"/>
      <c r="D27" s="45"/>
      <c r="E27" s="43"/>
      <c r="F27" s="45"/>
      <c r="G27" s="46"/>
      <c r="H27" s="42"/>
      <c r="I27" s="44"/>
      <c r="J27" s="44"/>
      <c r="K27" s="44"/>
      <c r="L27" s="47"/>
      <c r="M27" s="48"/>
      <c r="N27" s="49"/>
      <c r="O27" s="17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39" customFormat="1" ht="15.6">
      <c r="A28" s="50" t="str">
        <f>IF(F28&lt;&gt;"",1+MAX($A$2:A27),"")</f>
        <v/>
      </c>
      <c r="B28" s="104"/>
      <c r="C28" s="131" t="s">
        <v>32</v>
      </c>
      <c r="D28" s="45"/>
      <c r="E28" s="43"/>
      <c r="F28" s="45"/>
      <c r="G28" s="46"/>
      <c r="H28" s="42"/>
      <c r="I28" s="44"/>
      <c r="J28" s="44"/>
      <c r="K28" s="44"/>
      <c r="L28" s="51"/>
      <c r="M28" s="48"/>
      <c r="N28" s="49"/>
      <c r="O28" s="17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39" customFormat="1" ht="15.6">
      <c r="A29" s="50">
        <f>IF(F29&lt;&gt;"",1+MAX($A$2:A28),"")</f>
        <v>13</v>
      </c>
      <c r="B29" s="105"/>
      <c r="C29" s="60" t="s">
        <v>78</v>
      </c>
      <c r="D29" s="57">
        <v>4461.21</v>
      </c>
      <c r="E29" s="58">
        <v>0.05</v>
      </c>
      <c r="F29" s="57">
        <f t="shared" ref="F29:F31" si="7">(1+E29)*D29</f>
        <v>4684.2705000000005</v>
      </c>
      <c r="G29" s="59" t="s">
        <v>21</v>
      </c>
      <c r="H29" s="42">
        <v>2</v>
      </c>
      <c r="I29" s="44">
        <f t="shared" ref="I29:I31" si="8">H29*F29</f>
        <v>9368.5410000000011</v>
      </c>
      <c r="J29" s="53">
        <v>1.6E-2</v>
      </c>
      <c r="K29" s="54">
        <f t="shared" ref="K29:K31" si="9">J29*F29</f>
        <v>74.948328000000004</v>
      </c>
      <c r="L29" s="51">
        <v>35</v>
      </c>
      <c r="M29" s="55">
        <f t="shared" ref="M29:M31" si="10">L29*K29</f>
        <v>2623.19148</v>
      </c>
      <c r="N29" s="49">
        <f t="shared" ref="N29:N31" si="11">M29+I29</f>
        <v>11991.732480000001</v>
      </c>
      <c r="O29" s="17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39" customFormat="1" ht="15.6">
      <c r="A30" s="50">
        <f>IF(F30&lt;&gt;"",1+MAX($A$2:A29),"")</f>
        <v>14</v>
      </c>
      <c r="B30" s="105"/>
      <c r="C30" s="60" t="s">
        <v>64</v>
      </c>
      <c r="D30" s="57">
        <f>1231.3*1.014</f>
        <v>1248.5382</v>
      </c>
      <c r="E30" s="58">
        <v>0.05</v>
      </c>
      <c r="F30" s="57">
        <f t="shared" si="7"/>
        <v>1310.9651100000001</v>
      </c>
      <c r="G30" s="59" t="s">
        <v>21</v>
      </c>
      <c r="H30" s="42">
        <v>3.96</v>
      </c>
      <c r="I30" s="44">
        <f t="shared" si="8"/>
        <v>5191.4218356000001</v>
      </c>
      <c r="J30" s="53">
        <v>1.7999999999999999E-2</v>
      </c>
      <c r="K30" s="54">
        <f t="shared" si="9"/>
        <v>23.597371979999998</v>
      </c>
      <c r="L30" s="51">
        <v>35</v>
      </c>
      <c r="M30" s="55">
        <f t="shared" si="10"/>
        <v>825.90801929999998</v>
      </c>
      <c r="N30" s="49">
        <f t="shared" si="11"/>
        <v>6017.3298549000001</v>
      </c>
      <c r="O30" s="17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39" customFormat="1" ht="15.6">
      <c r="A31" s="50">
        <f>IF(F31&lt;&gt;"",1+MAX($A$2:A30),"")</f>
        <v>15</v>
      </c>
      <c r="B31" s="105"/>
      <c r="C31" s="60" t="s">
        <v>67</v>
      </c>
      <c r="D31" s="57">
        <v>4461.21</v>
      </c>
      <c r="E31" s="58">
        <v>0.05</v>
      </c>
      <c r="F31" s="57">
        <f t="shared" si="7"/>
        <v>4684.2705000000005</v>
      </c>
      <c r="G31" s="59" t="s">
        <v>21</v>
      </c>
      <c r="H31" s="42">
        <v>1.78</v>
      </c>
      <c r="I31" s="44">
        <f t="shared" si="8"/>
        <v>8338.0014900000006</v>
      </c>
      <c r="J31" s="53">
        <v>1.0999999999999999E-2</v>
      </c>
      <c r="K31" s="54">
        <f t="shared" si="9"/>
        <v>51.526975500000006</v>
      </c>
      <c r="L31" s="51">
        <v>35</v>
      </c>
      <c r="M31" s="55">
        <f t="shared" si="10"/>
        <v>1803.4441425000002</v>
      </c>
      <c r="N31" s="49">
        <f t="shared" si="11"/>
        <v>10141.445632500001</v>
      </c>
      <c r="O31" s="17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39" customFormat="1" ht="15.6">
      <c r="A32" s="50">
        <f>IF(F32&lt;&gt;"",1+MAX($A$2:A31),"")</f>
        <v>16</v>
      </c>
      <c r="B32" s="105"/>
      <c r="C32" s="60" t="s">
        <v>68</v>
      </c>
      <c r="D32" s="57">
        <v>269</v>
      </c>
      <c r="E32" s="58">
        <v>0.05</v>
      </c>
      <c r="F32" s="57">
        <f t="shared" ref="F32:F72" si="12">(1+E32)*D32</f>
        <v>282.45</v>
      </c>
      <c r="G32" s="59" t="s">
        <v>21</v>
      </c>
      <c r="H32" s="42">
        <v>1.78</v>
      </c>
      <c r="I32" s="44">
        <f t="shared" ref="I32:I50" si="13">H32*F32</f>
        <v>502.76099999999997</v>
      </c>
      <c r="J32" s="53">
        <v>1.0999999999999999E-2</v>
      </c>
      <c r="K32" s="54">
        <f t="shared" ref="K32:K50" si="14">J32*F32</f>
        <v>3.1069499999999999</v>
      </c>
      <c r="L32" s="51">
        <v>35</v>
      </c>
      <c r="M32" s="55">
        <f t="shared" ref="M32:M50" si="15">L32*K32</f>
        <v>108.74324999999999</v>
      </c>
      <c r="N32" s="49">
        <f t="shared" ref="N32:N50" si="16">M32+I32</f>
        <v>611.50424999999996</v>
      </c>
      <c r="O32" s="17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39" customFormat="1" ht="15.6">
      <c r="A33" s="50">
        <f>IF(F33&lt;&gt;"",1+MAX($A$2:A32),"")</f>
        <v>17</v>
      </c>
      <c r="B33" s="105"/>
      <c r="C33" s="60" t="s">
        <v>34</v>
      </c>
      <c r="D33" s="57">
        <v>91.02</v>
      </c>
      <c r="E33" s="58">
        <v>0.05</v>
      </c>
      <c r="F33" s="57">
        <f t="shared" si="12"/>
        <v>95.570999999999998</v>
      </c>
      <c r="G33" s="59" t="s">
        <v>21</v>
      </c>
      <c r="H33" s="42">
        <v>6.96</v>
      </c>
      <c r="I33" s="44">
        <f t="shared" si="13"/>
        <v>665.17416000000003</v>
      </c>
      <c r="J33" s="53">
        <v>0.04</v>
      </c>
      <c r="K33" s="54">
        <f t="shared" si="14"/>
        <v>3.8228399999999998</v>
      </c>
      <c r="L33" s="51">
        <v>35</v>
      </c>
      <c r="M33" s="55">
        <f t="shared" si="15"/>
        <v>133.79939999999999</v>
      </c>
      <c r="N33" s="49">
        <f t="shared" si="16"/>
        <v>798.97356000000002</v>
      </c>
      <c r="O33" s="17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39" customFormat="1" ht="15.6">
      <c r="A34" s="50">
        <f>IF(F34&lt;&gt;"",1+MAX($A$2:A33),"")</f>
        <v>18</v>
      </c>
      <c r="B34" s="105"/>
      <c r="C34" s="60" t="s">
        <v>35</v>
      </c>
      <c r="D34" s="57">
        <v>435.71</v>
      </c>
      <c r="E34" s="58">
        <v>0.05</v>
      </c>
      <c r="F34" s="57">
        <f t="shared" si="12"/>
        <v>457.49549999999999</v>
      </c>
      <c r="G34" s="59" t="s">
        <v>21</v>
      </c>
      <c r="H34" s="42">
        <v>6.96</v>
      </c>
      <c r="I34" s="44">
        <f t="shared" si="13"/>
        <v>3184.1686799999998</v>
      </c>
      <c r="J34" s="53">
        <v>0.04</v>
      </c>
      <c r="K34" s="54">
        <f t="shared" si="14"/>
        <v>18.29982</v>
      </c>
      <c r="L34" s="51">
        <v>35</v>
      </c>
      <c r="M34" s="55">
        <f t="shared" si="15"/>
        <v>640.49369999999999</v>
      </c>
      <c r="N34" s="49">
        <f t="shared" si="16"/>
        <v>3824.6623799999998</v>
      </c>
      <c r="O34" s="17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39" customFormat="1" ht="15.6">
      <c r="A35" s="50" t="str">
        <f>IF(F35&lt;&gt;"",1+MAX($A$2:A34),"")</f>
        <v/>
      </c>
      <c r="B35" s="105"/>
      <c r="C35" s="131" t="s">
        <v>63</v>
      </c>
      <c r="D35" s="45"/>
      <c r="E35" s="43"/>
      <c r="F35" s="45"/>
      <c r="G35" s="46"/>
      <c r="H35" s="42"/>
      <c r="I35" s="44"/>
      <c r="J35" s="44"/>
      <c r="K35" s="44"/>
      <c r="L35" s="51"/>
      <c r="M35" s="48"/>
      <c r="N35" s="49"/>
      <c r="O35" s="17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39" customFormat="1" ht="15.6">
      <c r="A36" s="50">
        <f>IF(F36&lt;&gt;"",1+MAX($A$2:A35),"")</f>
        <v>19</v>
      </c>
      <c r="B36" s="105"/>
      <c r="C36" s="60" t="s">
        <v>61</v>
      </c>
      <c r="D36" s="57">
        <f>1231.3+4461.2</f>
        <v>5692.5</v>
      </c>
      <c r="E36" s="58">
        <v>0.05</v>
      </c>
      <c r="F36" s="57">
        <f t="shared" ref="F36:F40" si="17">(1+E36)*D36</f>
        <v>5977.125</v>
      </c>
      <c r="G36" s="59" t="s">
        <v>21</v>
      </c>
      <c r="H36" s="42">
        <v>0.36</v>
      </c>
      <c r="I36" s="44">
        <f t="shared" ref="I36:I40" si="18">H36*F36</f>
        <v>2151.7649999999999</v>
      </c>
      <c r="J36" s="53">
        <v>0.01</v>
      </c>
      <c r="K36" s="54">
        <f t="shared" ref="K36:K40" si="19">J36*F36</f>
        <v>59.771250000000002</v>
      </c>
      <c r="L36" s="51">
        <v>35</v>
      </c>
      <c r="M36" s="55">
        <f t="shared" ref="M36:M40" si="20">L36*K36</f>
        <v>2091.9937500000001</v>
      </c>
      <c r="N36" s="49">
        <f t="shared" ref="N36:N40" si="21">M36+I36</f>
        <v>4243.75875</v>
      </c>
      <c r="O36" s="17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39" customFormat="1" ht="15.6">
      <c r="A37" s="50">
        <f>IF(F37&lt;&gt;"",1+MAX($A$2:A36),"")</f>
        <v>20</v>
      </c>
      <c r="B37" s="105"/>
      <c r="C37" s="60" t="s">
        <v>62</v>
      </c>
      <c r="D37" s="57">
        <f>4461.2</f>
        <v>4461.2</v>
      </c>
      <c r="E37" s="58">
        <v>0.05</v>
      </c>
      <c r="F37" s="57">
        <f t="shared" ref="F37" si="22">(1+E37)*D37</f>
        <v>4684.26</v>
      </c>
      <c r="G37" s="59" t="s">
        <v>21</v>
      </c>
      <c r="H37" s="42">
        <v>1.65</v>
      </c>
      <c r="I37" s="44">
        <f t="shared" ref="I37" si="23">H37*F37</f>
        <v>7729.0289999999995</v>
      </c>
      <c r="J37" s="53">
        <v>0.01</v>
      </c>
      <c r="K37" s="54">
        <f t="shared" ref="K37" si="24">J37*F37</f>
        <v>46.842600000000004</v>
      </c>
      <c r="L37" s="51">
        <v>35</v>
      </c>
      <c r="M37" s="55">
        <f t="shared" ref="M37" si="25">L37*K37</f>
        <v>1639.4910000000002</v>
      </c>
      <c r="N37" s="49">
        <f t="shared" ref="N37" si="26">M37+I37</f>
        <v>9368.52</v>
      </c>
      <c r="O37" s="17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39" customFormat="1" ht="15.6">
      <c r="A38" s="50">
        <f>IF(F38&lt;&gt;"",1+MAX($A$2:A37),"")</f>
        <v>21</v>
      </c>
      <c r="B38" s="105"/>
      <c r="C38" s="60" t="s">
        <v>60</v>
      </c>
      <c r="D38" s="57">
        <v>5692.5</v>
      </c>
      <c r="E38" s="58">
        <v>0.05</v>
      </c>
      <c r="F38" s="57">
        <f t="shared" si="17"/>
        <v>5977.125</v>
      </c>
      <c r="G38" s="59" t="s">
        <v>21</v>
      </c>
      <c r="H38" s="42">
        <v>1.65</v>
      </c>
      <c r="I38" s="44">
        <f t="shared" si="18"/>
        <v>9862.2562500000004</v>
      </c>
      <c r="J38" s="53">
        <v>0.01</v>
      </c>
      <c r="K38" s="54">
        <f t="shared" si="19"/>
        <v>59.771250000000002</v>
      </c>
      <c r="L38" s="51">
        <v>35</v>
      </c>
      <c r="M38" s="55">
        <f t="shared" si="20"/>
        <v>2091.9937500000001</v>
      </c>
      <c r="N38" s="49">
        <f t="shared" si="21"/>
        <v>11954.25</v>
      </c>
      <c r="O38" s="17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39" customFormat="1" ht="15.6">
      <c r="A39" s="50">
        <f>IF(F39&lt;&gt;"",1+MAX($A$2:A38),"")</f>
        <v>22</v>
      </c>
      <c r="B39" s="105"/>
      <c r="C39" s="60" t="s">
        <v>65</v>
      </c>
      <c r="D39" s="57">
        <f>4461.2</f>
        <v>4461.2</v>
      </c>
      <c r="E39" s="58">
        <v>0.05</v>
      </c>
      <c r="F39" s="57">
        <f t="shared" ref="F39" si="27">(1+E39)*D39</f>
        <v>4684.26</v>
      </c>
      <c r="G39" s="59" t="s">
        <v>21</v>
      </c>
      <c r="H39" s="42">
        <v>2</v>
      </c>
      <c r="I39" s="44">
        <f t="shared" ref="I39" si="28">H39*F39</f>
        <v>9368.52</v>
      </c>
      <c r="J39" s="53">
        <v>1.0999999999999999E-2</v>
      </c>
      <c r="K39" s="54">
        <f t="shared" ref="K39" si="29">J39*F39</f>
        <v>51.526859999999999</v>
      </c>
      <c r="L39" s="51">
        <v>35</v>
      </c>
      <c r="M39" s="55">
        <f t="shared" ref="M39" si="30">L39*K39</f>
        <v>1803.4401</v>
      </c>
      <c r="N39" s="49">
        <f t="shared" ref="N39" si="31">M39+I39</f>
        <v>11171.9601</v>
      </c>
      <c r="O39" s="17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39" customFormat="1" ht="15.6">
      <c r="A40" s="50">
        <f>IF(F40&lt;&gt;"",1+MAX($A$2:A39),"")</f>
        <v>23</v>
      </c>
      <c r="B40" s="105"/>
      <c r="C40" s="60" t="s">
        <v>66</v>
      </c>
      <c r="D40" s="57">
        <f>140.7*2.07+395.14+68.39*6+157.48*8.75+269</f>
        <v>2743.6789999999996</v>
      </c>
      <c r="E40" s="58">
        <v>0.05</v>
      </c>
      <c r="F40" s="57">
        <f t="shared" si="17"/>
        <v>2880.8629499999997</v>
      </c>
      <c r="G40" s="59" t="s">
        <v>21</v>
      </c>
      <c r="H40" s="42">
        <v>2.25</v>
      </c>
      <c r="I40" s="44">
        <f t="shared" si="18"/>
        <v>6481.9416374999992</v>
      </c>
      <c r="J40" s="53">
        <v>1.2999999999999999E-2</v>
      </c>
      <c r="K40" s="54">
        <f t="shared" si="19"/>
        <v>37.451218349999998</v>
      </c>
      <c r="L40" s="51">
        <v>35</v>
      </c>
      <c r="M40" s="55">
        <f t="shared" si="20"/>
        <v>1310.79264225</v>
      </c>
      <c r="N40" s="49">
        <f t="shared" si="21"/>
        <v>7792.7342797499987</v>
      </c>
      <c r="O40" s="17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39" customFormat="1" ht="15.6">
      <c r="A41" s="50" t="str">
        <f>IF(F41&lt;&gt;"",1+MAX($A$2:A40),"")</f>
        <v/>
      </c>
      <c r="B41" s="105"/>
      <c r="C41" s="131" t="s">
        <v>69</v>
      </c>
      <c r="D41" s="45"/>
      <c r="E41" s="43"/>
      <c r="F41" s="45"/>
      <c r="G41" s="46"/>
      <c r="H41" s="42"/>
      <c r="I41" s="44"/>
      <c r="J41" s="44"/>
      <c r="K41" s="44"/>
      <c r="L41" s="51"/>
      <c r="M41" s="48"/>
      <c r="N41" s="49"/>
      <c r="O41" s="17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39" customFormat="1" ht="15.6">
      <c r="A42" s="50">
        <f>IF(F42&lt;&gt;"",1+MAX($A$2:A41),"")</f>
        <v>24</v>
      </c>
      <c r="B42" s="105"/>
      <c r="C42" s="60" t="s">
        <v>36</v>
      </c>
      <c r="D42" s="57">
        <v>80.540000000000006</v>
      </c>
      <c r="E42" s="58">
        <v>0.05</v>
      </c>
      <c r="F42" s="57">
        <f t="shared" ref="F42" si="32">(1+E42)*D42</f>
        <v>84.567000000000007</v>
      </c>
      <c r="G42" s="59" t="s">
        <v>13</v>
      </c>
      <c r="H42" s="42">
        <v>3.2</v>
      </c>
      <c r="I42" s="44">
        <f t="shared" ref="I42" si="33">H42*F42</f>
        <v>270.61440000000005</v>
      </c>
      <c r="J42" s="53">
        <v>7.0000000000000007E-2</v>
      </c>
      <c r="K42" s="54">
        <f t="shared" ref="K42" si="34">J42*F42</f>
        <v>5.919690000000001</v>
      </c>
      <c r="L42" s="51">
        <v>35</v>
      </c>
      <c r="M42" s="55">
        <f t="shared" ref="M42" si="35">L42*K42</f>
        <v>207.18915000000004</v>
      </c>
      <c r="N42" s="49">
        <f t="shared" ref="N42" si="36">M42+I42</f>
        <v>477.80355000000009</v>
      </c>
      <c r="O42" s="17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39" customFormat="1" ht="15.6">
      <c r="A43" s="50">
        <f>IF(F43&lt;&gt;"",1+MAX($A$2:A42),"")</f>
        <v>25</v>
      </c>
      <c r="B43" s="105"/>
      <c r="C43" s="60" t="s">
        <v>74</v>
      </c>
      <c r="D43" s="57">
        <v>80.540000000000006</v>
      </c>
      <c r="E43" s="58">
        <v>0.05</v>
      </c>
      <c r="F43" s="57">
        <f t="shared" si="12"/>
        <v>84.567000000000007</v>
      </c>
      <c r="G43" s="59" t="s">
        <v>13</v>
      </c>
      <c r="H43" s="42">
        <v>4.72</v>
      </c>
      <c r="I43" s="44">
        <f t="shared" si="13"/>
        <v>399.15624000000003</v>
      </c>
      <c r="J43" s="53">
        <v>2.1999999999999999E-2</v>
      </c>
      <c r="K43" s="54">
        <f t="shared" si="14"/>
        <v>1.860474</v>
      </c>
      <c r="L43" s="51">
        <v>35</v>
      </c>
      <c r="M43" s="55">
        <f t="shared" si="15"/>
        <v>65.116590000000002</v>
      </c>
      <c r="N43" s="49">
        <f t="shared" si="16"/>
        <v>464.27283</v>
      </c>
      <c r="O43" s="17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39" customFormat="1" ht="15.6">
      <c r="A44" s="50">
        <f>IF(F44&lt;&gt;"",1+MAX($A$2:A43),"")</f>
        <v>26</v>
      </c>
      <c r="B44" s="105"/>
      <c r="C44" s="60" t="s">
        <v>37</v>
      </c>
      <c r="D44" s="57">
        <v>116.53</v>
      </c>
      <c r="E44" s="58">
        <v>0.05</v>
      </c>
      <c r="F44" s="57">
        <f t="shared" si="12"/>
        <v>122.35650000000001</v>
      </c>
      <c r="G44" s="59" t="s">
        <v>13</v>
      </c>
      <c r="H44" s="42">
        <v>3.2</v>
      </c>
      <c r="I44" s="44">
        <f t="shared" si="13"/>
        <v>391.54080000000005</v>
      </c>
      <c r="J44" s="53">
        <v>7.0000000000000007E-2</v>
      </c>
      <c r="K44" s="54">
        <f t="shared" si="14"/>
        <v>8.5649550000000012</v>
      </c>
      <c r="L44" s="51">
        <v>35</v>
      </c>
      <c r="M44" s="55">
        <f t="shared" si="15"/>
        <v>299.77342500000003</v>
      </c>
      <c r="N44" s="49">
        <f t="shared" si="16"/>
        <v>691.31422500000008</v>
      </c>
      <c r="O44" s="17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39" customFormat="1" ht="15.6">
      <c r="A45" s="50">
        <f>IF(F45&lt;&gt;"",1+MAX($A$2:A44),"")</f>
        <v>27</v>
      </c>
      <c r="B45" s="105"/>
      <c r="C45" s="60" t="s">
        <v>38</v>
      </c>
      <c r="D45" s="57">
        <v>27.56</v>
      </c>
      <c r="E45" s="58">
        <v>0.05</v>
      </c>
      <c r="F45" s="57">
        <f t="shared" si="12"/>
        <v>28.937999999999999</v>
      </c>
      <c r="G45" s="59" t="s">
        <v>13</v>
      </c>
      <c r="H45" s="42">
        <v>3.2</v>
      </c>
      <c r="I45" s="44">
        <f t="shared" si="13"/>
        <v>92.601600000000005</v>
      </c>
      <c r="J45" s="53">
        <v>7.0000000000000007E-2</v>
      </c>
      <c r="K45" s="54">
        <f t="shared" si="14"/>
        <v>2.0256600000000002</v>
      </c>
      <c r="L45" s="51">
        <v>35</v>
      </c>
      <c r="M45" s="55">
        <f t="shared" si="15"/>
        <v>70.898100000000014</v>
      </c>
      <c r="N45" s="49">
        <f t="shared" si="16"/>
        <v>163.49970000000002</v>
      </c>
      <c r="O45" s="17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39" customFormat="1" ht="15.6">
      <c r="A46" s="50">
        <f>IF(F46&lt;&gt;"",1+MAX($A$2:A45),"")</f>
        <v>28</v>
      </c>
      <c r="B46" s="105"/>
      <c r="C46" s="60" t="s">
        <v>39</v>
      </c>
      <c r="D46" s="57">
        <v>120.79</v>
      </c>
      <c r="E46" s="58">
        <v>0.05</v>
      </c>
      <c r="F46" s="57">
        <f t="shared" si="12"/>
        <v>126.82950000000001</v>
      </c>
      <c r="G46" s="59" t="s">
        <v>13</v>
      </c>
      <c r="H46" s="42">
        <v>3.2</v>
      </c>
      <c r="I46" s="44">
        <f t="shared" si="13"/>
        <v>405.85440000000006</v>
      </c>
      <c r="J46" s="53">
        <v>7.0000000000000007E-2</v>
      </c>
      <c r="K46" s="54">
        <f t="shared" si="14"/>
        <v>8.8780650000000012</v>
      </c>
      <c r="L46" s="51">
        <v>35</v>
      </c>
      <c r="M46" s="55">
        <f t="shared" si="15"/>
        <v>310.73227500000002</v>
      </c>
      <c r="N46" s="49">
        <f t="shared" si="16"/>
        <v>716.58667500000001</v>
      </c>
      <c r="O46" s="17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39" customFormat="1" ht="15.6">
      <c r="A47" s="50">
        <f>IF(F47&lt;&gt;"",1+MAX($A$2:A46),"")</f>
        <v>29</v>
      </c>
      <c r="B47" s="105"/>
      <c r="C47" s="60" t="s">
        <v>40</v>
      </c>
      <c r="D47" s="57">
        <v>119.56</v>
      </c>
      <c r="E47" s="58">
        <v>0.05</v>
      </c>
      <c r="F47" s="57">
        <f t="shared" si="12"/>
        <v>125.53800000000001</v>
      </c>
      <c r="G47" s="59" t="s">
        <v>13</v>
      </c>
      <c r="H47" s="42">
        <v>5.66</v>
      </c>
      <c r="I47" s="44">
        <f t="shared" si="13"/>
        <v>710.5450800000001</v>
      </c>
      <c r="J47" s="53">
        <v>0.1</v>
      </c>
      <c r="K47" s="54">
        <f t="shared" si="14"/>
        <v>12.553800000000003</v>
      </c>
      <c r="L47" s="51">
        <v>35</v>
      </c>
      <c r="M47" s="55">
        <f t="shared" si="15"/>
        <v>439.3830000000001</v>
      </c>
      <c r="N47" s="49">
        <f t="shared" si="16"/>
        <v>1149.9280800000001</v>
      </c>
      <c r="O47" s="17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s="39" customFormat="1" ht="15.6">
      <c r="A48" s="50">
        <f>IF(F48&lt;&gt;"",1+MAX($A$2:A47),"")</f>
        <v>30</v>
      </c>
      <c r="B48" s="105"/>
      <c r="C48" s="60" t="s">
        <v>41</v>
      </c>
      <c r="D48" s="57">
        <v>238.03</v>
      </c>
      <c r="E48" s="58">
        <v>0.05</v>
      </c>
      <c r="F48" s="57">
        <f t="shared" si="12"/>
        <v>249.9315</v>
      </c>
      <c r="G48" s="59" t="s">
        <v>13</v>
      </c>
      <c r="H48" s="42">
        <v>7.95</v>
      </c>
      <c r="I48" s="44">
        <f t="shared" si="13"/>
        <v>1986.9554250000001</v>
      </c>
      <c r="J48" s="53">
        <v>0.125</v>
      </c>
      <c r="K48" s="54">
        <f t="shared" si="14"/>
        <v>31.2414375</v>
      </c>
      <c r="L48" s="51">
        <v>35</v>
      </c>
      <c r="M48" s="55">
        <f t="shared" si="15"/>
        <v>1093.4503125000001</v>
      </c>
      <c r="N48" s="49">
        <f t="shared" si="16"/>
        <v>3080.4057375000002</v>
      </c>
      <c r="O48" s="17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s="39" customFormat="1" ht="15.6">
      <c r="A49" s="50">
        <f>IF(F49&lt;&gt;"",1+MAX($A$2:A48),"")</f>
        <v>31</v>
      </c>
      <c r="B49" s="105"/>
      <c r="C49" s="60" t="s">
        <v>42</v>
      </c>
      <c r="D49" s="57">
        <v>140.72</v>
      </c>
      <c r="E49" s="58">
        <v>0.05</v>
      </c>
      <c r="F49" s="57">
        <f t="shared" si="12"/>
        <v>147.756</v>
      </c>
      <c r="G49" s="59" t="s">
        <v>13</v>
      </c>
      <c r="H49" s="42">
        <v>2.85</v>
      </c>
      <c r="I49" s="44">
        <f t="shared" si="13"/>
        <v>421.1046</v>
      </c>
      <c r="J49" s="53">
        <v>3.5999999999999997E-2</v>
      </c>
      <c r="K49" s="54">
        <f t="shared" si="14"/>
        <v>5.3192159999999999</v>
      </c>
      <c r="L49" s="51">
        <v>35</v>
      </c>
      <c r="M49" s="55">
        <f t="shared" si="15"/>
        <v>186.17256</v>
      </c>
      <c r="N49" s="49">
        <f t="shared" si="16"/>
        <v>607.27715999999998</v>
      </c>
      <c r="O49" s="17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1:77" s="39" customFormat="1" ht="15.6">
      <c r="A50" s="50">
        <f>IF(F50&lt;&gt;"",1+MAX($A$2:A49),"")</f>
        <v>32</v>
      </c>
      <c r="B50" s="105"/>
      <c r="C50" s="60" t="s">
        <v>43</v>
      </c>
      <c r="D50" s="57">
        <v>140.72</v>
      </c>
      <c r="E50" s="58">
        <v>0.05</v>
      </c>
      <c r="F50" s="57">
        <f t="shared" si="12"/>
        <v>147.756</v>
      </c>
      <c r="G50" s="59" t="s">
        <v>13</v>
      </c>
      <c r="H50" s="42">
        <v>4.66</v>
      </c>
      <c r="I50" s="44">
        <f t="shared" si="13"/>
        <v>688.54295999999999</v>
      </c>
      <c r="J50" s="53">
        <v>0.02</v>
      </c>
      <c r="K50" s="54">
        <f t="shared" si="14"/>
        <v>2.95512</v>
      </c>
      <c r="L50" s="51">
        <v>35</v>
      </c>
      <c r="M50" s="55">
        <f t="shared" si="15"/>
        <v>103.42919999999999</v>
      </c>
      <c r="N50" s="49">
        <f t="shared" si="16"/>
        <v>791.97216000000003</v>
      </c>
      <c r="O50" s="17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s="39" customFormat="1" ht="15.6">
      <c r="A51" s="50">
        <f>IF(F51&lt;&gt;"",1+MAX($A$2:A50),"")</f>
        <v>33</v>
      </c>
      <c r="B51" s="105"/>
      <c r="C51" s="60" t="s">
        <v>44</v>
      </c>
      <c r="D51" s="57">
        <v>140.72</v>
      </c>
      <c r="E51" s="58">
        <v>0.05</v>
      </c>
      <c r="F51" s="57">
        <f t="shared" si="12"/>
        <v>147.756</v>
      </c>
      <c r="G51" s="59" t="s">
        <v>13</v>
      </c>
      <c r="H51" s="42">
        <v>8.7200000000000006</v>
      </c>
      <c r="I51" s="44">
        <f t="shared" ref="I51:I59" si="37">H51*F51</f>
        <v>1288.4323200000001</v>
      </c>
      <c r="J51" s="53">
        <v>3.5999999999999997E-2</v>
      </c>
      <c r="K51" s="54">
        <f t="shared" ref="K51:K59" si="38">J51*F51</f>
        <v>5.3192159999999999</v>
      </c>
      <c r="L51" s="51">
        <v>35</v>
      </c>
      <c r="M51" s="55">
        <f t="shared" ref="M51:M59" si="39">L51*K51</f>
        <v>186.17256</v>
      </c>
      <c r="N51" s="49">
        <f t="shared" ref="N51:N59" si="40">M51+I51</f>
        <v>1474.6048800000001</v>
      </c>
      <c r="O51" s="17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s="39" customFormat="1" ht="15.6">
      <c r="A52" s="50">
        <f>IF(F52&lt;&gt;"",1+MAX($A$2:A51),"")</f>
        <v>34</v>
      </c>
      <c r="B52" s="105"/>
      <c r="C52" s="60" t="s">
        <v>45</v>
      </c>
      <c r="D52" s="57">
        <v>373.54</v>
      </c>
      <c r="E52" s="58">
        <v>0.05</v>
      </c>
      <c r="F52" s="57">
        <f t="shared" si="12"/>
        <v>392.21700000000004</v>
      </c>
      <c r="G52" s="59" t="s">
        <v>13</v>
      </c>
      <c r="H52" s="42">
        <v>4.95</v>
      </c>
      <c r="I52" s="44">
        <f t="shared" si="37"/>
        <v>1941.4741500000002</v>
      </c>
      <c r="J52" s="53">
        <v>1.7999999999999999E-2</v>
      </c>
      <c r="K52" s="54">
        <f t="shared" si="38"/>
        <v>7.0599059999999998</v>
      </c>
      <c r="L52" s="51">
        <v>35</v>
      </c>
      <c r="M52" s="55">
        <f t="shared" si="39"/>
        <v>247.09671</v>
      </c>
      <c r="N52" s="49">
        <f t="shared" si="40"/>
        <v>2188.5708600000003</v>
      </c>
      <c r="O52" s="17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1:77" s="39" customFormat="1" ht="15.6">
      <c r="A53" s="50">
        <f>IF(F53&lt;&gt;"",1+MAX($A$2:A52),"")</f>
        <v>35</v>
      </c>
      <c r="B53" s="105"/>
      <c r="C53" s="60" t="s">
        <v>46</v>
      </c>
      <c r="D53" s="57">
        <f>123.5*2</f>
        <v>247</v>
      </c>
      <c r="E53" s="58">
        <v>0.05</v>
      </c>
      <c r="F53" s="57">
        <f t="shared" si="12"/>
        <v>259.35000000000002</v>
      </c>
      <c r="G53" s="59" t="s">
        <v>13</v>
      </c>
      <c r="H53" s="42">
        <v>4.95</v>
      </c>
      <c r="I53" s="44">
        <f t="shared" si="37"/>
        <v>1283.7825000000003</v>
      </c>
      <c r="J53" s="53">
        <v>1.7999999999999999E-2</v>
      </c>
      <c r="K53" s="54">
        <f t="shared" si="38"/>
        <v>4.6683000000000003</v>
      </c>
      <c r="L53" s="51">
        <v>35</v>
      </c>
      <c r="M53" s="55">
        <f t="shared" si="39"/>
        <v>163.3905</v>
      </c>
      <c r="N53" s="49">
        <f t="shared" si="40"/>
        <v>1447.1730000000002</v>
      </c>
      <c r="O53" s="17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1:77" s="39" customFormat="1" ht="15.6">
      <c r="A54" s="50">
        <f>IF(F54&lt;&gt;"",1+MAX($A$2:A53),"")</f>
        <v>36</v>
      </c>
      <c r="B54" s="105"/>
      <c r="C54" s="60" t="s">
        <v>47</v>
      </c>
      <c r="D54" s="57">
        <v>120.79</v>
      </c>
      <c r="E54" s="58">
        <v>0.05</v>
      </c>
      <c r="F54" s="57">
        <f t="shared" si="12"/>
        <v>126.82950000000001</v>
      </c>
      <c r="G54" s="59" t="s">
        <v>13</v>
      </c>
      <c r="H54" s="42">
        <v>3.66</v>
      </c>
      <c r="I54" s="44">
        <f t="shared" si="37"/>
        <v>464.19597000000005</v>
      </c>
      <c r="J54" s="53">
        <v>0.05</v>
      </c>
      <c r="K54" s="54">
        <f t="shared" si="38"/>
        <v>6.3414750000000009</v>
      </c>
      <c r="L54" s="51">
        <v>35</v>
      </c>
      <c r="M54" s="55">
        <f t="shared" si="39"/>
        <v>221.95162500000004</v>
      </c>
      <c r="N54" s="49">
        <f t="shared" si="40"/>
        <v>686.14759500000014</v>
      </c>
      <c r="O54" s="17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s="39" customFormat="1" ht="15.6">
      <c r="A55" s="50">
        <f>IF(F55&lt;&gt;"",1+MAX($A$2:A54),"")</f>
        <v>37</v>
      </c>
      <c r="B55" s="105"/>
      <c r="C55" s="60" t="s">
        <v>75</v>
      </c>
      <c r="D55" s="57">
        <v>123.52</v>
      </c>
      <c r="E55" s="58">
        <v>0.05</v>
      </c>
      <c r="F55" s="57">
        <f t="shared" si="12"/>
        <v>129.696</v>
      </c>
      <c r="G55" s="59" t="s">
        <v>13</v>
      </c>
      <c r="H55" s="42">
        <v>7.2</v>
      </c>
      <c r="I55" s="44">
        <f t="shared" si="37"/>
        <v>933.81119999999999</v>
      </c>
      <c r="J55" s="53">
        <v>3.5999999999999997E-2</v>
      </c>
      <c r="K55" s="54">
        <f t="shared" si="38"/>
        <v>4.6690559999999994</v>
      </c>
      <c r="L55" s="51">
        <v>35</v>
      </c>
      <c r="M55" s="55">
        <f t="shared" si="39"/>
        <v>163.41695999999999</v>
      </c>
      <c r="N55" s="49">
        <f t="shared" si="40"/>
        <v>1097.2281599999999</v>
      </c>
      <c r="O55" s="17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s="39" customFormat="1" ht="15.6">
      <c r="A56" s="50">
        <f>IF(F56&lt;&gt;"",1+MAX($A$2:A55),"")</f>
        <v>38</v>
      </c>
      <c r="B56" s="105"/>
      <c r="C56" s="60" t="s">
        <v>48</v>
      </c>
      <c r="D56" s="57">
        <v>27.56</v>
      </c>
      <c r="E56" s="58">
        <v>0.05</v>
      </c>
      <c r="F56" s="57">
        <f t="shared" si="12"/>
        <v>28.937999999999999</v>
      </c>
      <c r="G56" s="59" t="s">
        <v>13</v>
      </c>
      <c r="H56" s="42">
        <v>0.66</v>
      </c>
      <c r="I56" s="44">
        <f t="shared" si="37"/>
        <v>19.099080000000001</v>
      </c>
      <c r="J56" s="53">
        <v>0.01</v>
      </c>
      <c r="K56" s="54">
        <f t="shared" si="38"/>
        <v>0.28937999999999997</v>
      </c>
      <c r="L56" s="51">
        <v>35</v>
      </c>
      <c r="M56" s="55">
        <f t="shared" si="39"/>
        <v>10.128299999999999</v>
      </c>
      <c r="N56" s="49">
        <f t="shared" si="40"/>
        <v>29.22738</v>
      </c>
      <c r="O56" s="17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s="39" customFormat="1" ht="15.6">
      <c r="A57" s="50" t="str">
        <f>IF(F57&lt;&gt;"",1+MAX($A$2:A56),"")</f>
        <v/>
      </c>
      <c r="B57" s="105"/>
      <c r="C57" s="131" t="s">
        <v>70</v>
      </c>
      <c r="D57" s="45"/>
      <c r="E57" s="43"/>
      <c r="F57" s="45"/>
      <c r="G57" s="46"/>
      <c r="H57" s="42"/>
      <c r="I57" s="44"/>
      <c r="J57" s="44"/>
      <c r="K57" s="44"/>
      <c r="L57" s="51"/>
      <c r="M57" s="48"/>
      <c r="N57" s="49"/>
      <c r="O57" s="17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s="39" customFormat="1" ht="15.6">
      <c r="A58" s="50">
        <f>IF(F58&lt;&gt;"",1+MAX($A$2:A57),"")</f>
        <v>39</v>
      </c>
      <c r="B58" s="105"/>
      <c r="C58" s="60" t="s">
        <v>49</v>
      </c>
      <c r="D58" s="57">
        <v>5</v>
      </c>
      <c r="E58" s="58">
        <v>0</v>
      </c>
      <c r="F58" s="57">
        <f t="shared" si="12"/>
        <v>5</v>
      </c>
      <c r="G58" s="59" t="s">
        <v>14</v>
      </c>
      <c r="H58" s="42">
        <v>444</v>
      </c>
      <c r="I58" s="44">
        <f t="shared" si="37"/>
        <v>2220</v>
      </c>
      <c r="J58" s="53">
        <v>1.5</v>
      </c>
      <c r="K58" s="54">
        <f t="shared" si="38"/>
        <v>7.5</v>
      </c>
      <c r="L58" s="51">
        <v>35</v>
      </c>
      <c r="M58" s="55">
        <f t="shared" si="39"/>
        <v>262.5</v>
      </c>
      <c r="N58" s="49">
        <f t="shared" si="40"/>
        <v>2482.5</v>
      </c>
      <c r="O58" s="17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1:77" s="39" customFormat="1" ht="15.6">
      <c r="A59" s="50">
        <f>IF(F59&lt;&gt;"",1+MAX($A$2:A58),"")</f>
        <v>40</v>
      </c>
      <c r="B59" s="105"/>
      <c r="C59" s="60" t="s">
        <v>50</v>
      </c>
      <c r="D59" s="57">
        <v>4</v>
      </c>
      <c r="E59" s="58">
        <v>0</v>
      </c>
      <c r="F59" s="57">
        <f t="shared" si="12"/>
        <v>4</v>
      </c>
      <c r="G59" s="59" t="s">
        <v>14</v>
      </c>
      <c r="H59" s="42">
        <v>566</v>
      </c>
      <c r="I59" s="44">
        <f t="shared" si="37"/>
        <v>2264</v>
      </c>
      <c r="J59" s="53">
        <v>1.8</v>
      </c>
      <c r="K59" s="54">
        <f t="shared" si="38"/>
        <v>7.2</v>
      </c>
      <c r="L59" s="51">
        <v>35</v>
      </c>
      <c r="M59" s="55">
        <f t="shared" si="39"/>
        <v>252</v>
      </c>
      <c r="N59" s="49">
        <f t="shared" si="40"/>
        <v>2516</v>
      </c>
      <c r="O59" s="17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1:77" s="39" customFormat="1" ht="15.6">
      <c r="A60" s="50">
        <f>IF(F60&lt;&gt;"",1+MAX($A$2:A59),"")</f>
        <v>41</v>
      </c>
      <c r="B60" s="105"/>
      <c r="C60" s="60" t="s">
        <v>51</v>
      </c>
      <c r="D60" s="57">
        <v>74.72</v>
      </c>
      <c r="E60" s="58">
        <v>0.05</v>
      </c>
      <c r="F60" s="57">
        <f t="shared" si="12"/>
        <v>78.456000000000003</v>
      </c>
      <c r="G60" s="59" t="s">
        <v>13</v>
      </c>
      <c r="H60" s="42">
        <v>5</v>
      </c>
      <c r="I60" s="44">
        <f t="shared" ref="I60:I72" si="41">H60*F60</f>
        <v>392.28000000000003</v>
      </c>
      <c r="J60" s="53">
        <v>2.5999999999999999E-2</v>
      </c>
      <c r="K60" s="54">
        <f t="shared" ref="K60:K72" si="42">J60*F60</f>
        <v>2.0398559999999999</v>
      </c>
      <c r="L60" s="51">
        <v>35</v>
      </c>
      <c r="M60" s="55">
        <f t="shared" ref="M60:M72" si="43">L60*K60</f>
        <v>71.394959999999998</v>
      </c>
      <c r="N60" s="49">
        <f t="shared" ref="N60:N72" si="44">M60+I60</f>
        <v>463.67496000000006</v>
      </c>
      <c r="O60" s="17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s="39" customFormat="1" ht="15.6">
      <c r="A61" s="50">
        <f>IF(F61&lt;&gt;"",1+MAX($A$2:A60),"")</f>
        <v>42</v>
      </c>
      <c r="B61" s="105"/>
      <c r="C61" s="60" t="s">
        <v>76</v>
      </c>
      <c r="D61" s="57">
        <v>116.47</v>
      </c>
      <c r="E61" s="58">
        <v>0.05</v>
      </c>
      <c r="F61" s="57">
        <f t="shared" si="12"/>
        <v>122.29350000000001</v>
      </c>
      <c r="G61" s="59" t="s">
        <v>13</v>
      </c>
      <c r="H61" s="42">
        <v>2.8</v>
      </c>
      <c r="I61" s="44">
        <f t="shared" si="41"/>
        <v>342.42180000000002</v>
      </c>
      <c r="J61" s="53">
        <v>5.1999999999999998E-2</v>
      </c>
      <c r="K61" s="54">
        <f t="shared" si="42"/>
        <v>6.3592620000000002</v>
      </c>
      <c r="L61" s="51">
        <v>35</v>
      </c>
      <c r="M61" s="55">
        <f t="shared" si="43"/>
        <v>222.57417000000001</v>
      </c>
      <c r="N61" s="49">
        <f t="shared" si="44"/>
        <v>564.99597000000006</v>
      </c>
      <c r="O61" s="17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1:77" s="39" customFormat="1" ht="15.6">
      <c r="A62" s="50">
        <f>IF(F62&lt;&gt;"",1+MAX($A$2:A61),"")</f>
        <v>43</v>
      </c>
      <c r="B62" s="105"/>
      <c r="C62" s="60" t="s">
        <v>52</v>
      </c>
      <c r="D62" s="57">
        <v>153.88999999999999</v>
      </c>
      <c r="E62" s="58">
        <v>0.05</v>
      </c>
      <c r="F62" s="57">
        <f t="shared" si="12"/>
        <v>161.58449999999999</v>
      </c>
      <c r="G62" s="59" t="s">
        <v>13</v>
      </c>
      <c r="H62" s="42">
        <v>2.6</v>
      </c>
      <c r="I62" s="44">
        <f t="shared" si="41"/>
        <v>420.11969999999997</v>
      </c>
      <c r="J62" s="53">
        <v>0.05</v>
      </c>
      <c r="K62" s="54">
        <f t="shared" si="42"/>
        <v>8.0792249999999992</v>
      </c>
      <c r="L62" s="51">
        <v>35</v>
      </c>
      <c r="M62" s="55">
        <f t="shared" si="43"/>
        <v>282.772875</v>
      </c>
      <c r="N62" s="49">
        <f t="shared" si="44"/>
        <v>702.89257499999997</v>
      </c>
      <c r="O62" s="17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1:77" s="39" customFormat="1" ht="15.6">
      <c r="A63" s="50">
        <f>IF(F63&lt;&gt;"",1+MAX($A$2:A62),"")</f>
        <v>44</v>
      </c>
      <c r="B63" s="105"/>
      <c r="C63" s="60" t="s">
        <v>53</v>
      </c>
      <c r="D63" s="57">
        <v>4</v>
      </c>
      <c r="E63" s="58">
        <v>0</v>
      </c>
      <c r="F63" s="57">
        <f t="shared" si="12"/>
        <v>4</v>
      </c>
      <c r="G63" s="59" t="s">
        <v>14</v>
      </c>
      <c r="H63" s="42">
        <v>395</v>
      </c>
      <c r="I63" s="44">
        <f t="shared" si="41"/>
        <v>1580</v>
      </c>
      <c r="J63" s="53">
        <v>1.4</v>
      </c>
      <c r="K63" s="54">
        <f t="shared" si="42"/>
        <v>5.6</v>
      </c>
      <c r="L63" s="51">
        <v>35</v>
      </c>
      <c r="M63" s="55">
        <f t="shared" si="43"/>
        <v>196</v>
      </c>
      <c r="N63" s="49">
        <f t="shared" si="44"/>
        <v>1776</v>
      </c>
      <c r="O63" s="17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1:77" s="39" customFormat="1" ht="15.6">
      <c r="A64" s="50">
        <f>IF(F64&lt;&gt;"",1+MAX($A$2:A63),"")</f>
        <v>45</v>
      </c>
      <c r="B64" s="105"/>
      <c r="C64" s="60" t="s">
        <v>54</v>
      </c>
      <c r="D64" s="57">
        <v>4</v>
      </c>
      <c r="E64" s="58">
        <v>0</v>
      </c>
      <c r="F64" s="57">
        <f t="shared" si="12"/>
        <v>4</v>
      </c>
      <c r="G64" s="59" t="s">
        <v>14</v>
      </c>
      <c r="H64" s="42">
        <v>420</v>
      </c>
      <c r="I64" s="44">
        <f t="shared" si="41"/>
        <v>1680</v>
      </c>
      <c r="J64" s="53">
        <v>1.5</v>
      </c>
      <c r="K64" s="54">
        <f t="shared" si="42"/>
        <v>6</v>
      </c>
      <c r="L64" s="51">
        <v>35</v>
      </c>
      <c r="M64" s="55">
        <f t="shared" si="43"/>
        <v>210</v>
      </c>
      <c r="N64" s="49">
        <f t="shared" si="44"/>
        <v>1890</v>
      </c>
      <c r="O64" s="17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410" s="39" customFormat="1" ht="15.6">
      <c r="A65" s="50">
        <f>IF(F65&lt;&gt;"",1+MAX($A$2:A64),"")</f>
        <v>46</v>
      </c>
      <c r="B65" s="105"/>
      <c r="C65" s="60" t="s">
        <v>55</v>
      </c>
      <c r="D65" s="57">
        <v>5</v>
      </c>
      <c r="E65" s="58">
        <v>0</v>
      </c>
      <c r="F65" s="57">
        <f t="shared" si="12"/>
        <v>5</v>
      </c>
      <c r="G65" s="59" t="s">
        <v>14</v>
      </c>
      <c r="H65" s="42">
        <v>566</v>
      </c>
      <c r="I65" s="44">
        <f t="shared" si="41"/>
        <v>2830</v>
      </c>
      <c r="J65" s="53">
        <v>2.2000000000000002</v>
      </c>
      <c r="K65" s="54">
        <f t="shared" si="42"/>
        <v>11</v>
      </c>
      <c r="L65" s="51">
        <v>35</v>
      </c>
      <c r="M65" s="55">
        <f t="shared" si="43"/>
        <v>385</v>
      </c>
      <c r="N65" s="49">
        <f t="shared" si="44"/>
        <v>3215</v>
      </c>
      <c r="O65" s="17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410" s="39" customFormat="1" ht="15.6">
      <c r="A66" s="50">
        <f>IF(F66&lt;&gt;"",1+MAX($A$2:A65),"")</f>
        <v>47</v>
      </c>
      <c r="B66" s="105"/>
      <c r="C66" s="60" t="s">
        <v>56</v>
      </c>
      <c r="D66" s="57">
        <v>1</v>
      </c>
      <c r="E66" s="58">
        <v>0</v>
      </c>
      <c r="F66" s="57">
        <f t="shared" si="12"/>
        <v>1</v>
      </c>
      <c r="G66" s="59" t="s">
        <v>14</v>
      </c>
      <c r="H66" s="42">
        <v>138</v>
      </c>
      <c r="I66" s="44">
        <f t="shared" si="41"/>
        <v>138</v>
      </c>
      <c r="J66" s="53">
        <v>1.2</v>
      </c>
      <c r="K66" s="54">
        <f t="shared" si="42"/>
        <v>1.2</v>
      </c>
      <c r="L66" s="51">
        <v>35</v>
      </c>
      <c r="M66" s="55">
        <f t="shared" si="43"/>
        <v>42</v>
      </c>
      <c r="N66" s="49">
        <f t="shared" si="44"/>
        <v>180</v>
      </c>
      <c r="O66" s="17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410" s="39" customFormat="1" ht="15.6">
      <c r="A67" s="50">
        <f>IF(F67&lt;&gt;"",1+MAX($A$2:A66),"")</f>
        <v>48</v>
      </c>
      <c r="B67" s="105"/>
      <c r="C67" s="60" t="s">
        <v>57</v>
      </c>
      <c r="D67" s="57">
        <v>3</v>
      </c>
      <c r="E67" s="58">
        <v>0</v>
      </c>
      <c r="F67" s="57">
        <f t="shared" si="12"/>
        <v>3</v>
      </c>
      <c r="G67" s="59" t="s">
        <v>14</v>
      </c>
      <c r="H67" s="42">
        <v>166</v>
      </c>
      <c r="I67" s="44">
        <f t="shared" si="41"/>
        <v>498</v>
      </c>
      <c r="J67" s="53">
        <v>1.4</v>
      </c>
      <c r="K67" s="54">
        <f t="shared" si="42"/>
        <v>4.1999999999999993</v>
      </c>
      <c r="L67" s="51">
        <v>35</v>
      </c>
      <c r="M67" s="55">
        <f t="shared" si="43"/>
        <v>146.99999999999997</v>
      </c>
      <c r="N67" s="49">
        <f t="shared" si="44"/>
        <v>645</v>
      </c>
      <c r="O67" s="17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1:410" s="39" customFormat="1" ht="15.6">
      <c r="A68" s="50">
        <f>IF(F68&lt;&gt;"",1+MAX($A$2:A67),"")</f>
        <v>49</v>
      </c>
      <c r="B68" s="105"/>
      <c r="C68" s="60" t="s">
        <v>58</v>
      </c>
      <c r="D68" s="57">
        <v>3</v>
      </c>
      <c r="E68" s="58">
        <v>0</v>
      </c>
      <c r="F68" s="57">
        <f t="shared" si="12"/>
        <v>3</v>
      </c>
      <c r="G68" s="59" t="s">
        <v>14</v>
      </c>
      <c r="H68" s="42">
        <v>295</v>
      </c>
      <c r="I68" s="44">
        <f t="shared" si="41"/>
        <v>885</v>
      </c>
      <c r="J68" s="53">
        <v>1.95</v>
      </c>
      <c r="K68" s="54">
        <f t="shared" si="42"/>
        <v>5.85</v>
      </c>
      <c r="L68" s="51">
        <v>35</v>
      </c>
      <c r="M68" s="55">
        <f t="shared" si="43"/>
        <v>204.75</v>
      </c>
      <c r="N68" s="49">
        <f t="shared" si="44"/>
        <v>1089.75</v>
      </c>
      <c r="O68" s="17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410" s="39" customFormat="1" ht="15.6">
      <c r="A69" s="50" t="str">
        <f>IF(F69&lt;&gt;"",1+MAX($A$2:A68),"")</f>
        <v/>
      </c>
      <c r="B69" s="105"/>
      <c r="C69" s="131" t="s">
        <v>71</v>
      </c>
      <c r="D69" s="45"/>
      <c r="E69" s="43"/>
      <c r="F69" s="45"/>
      <c r="G69" s="46"/>
      <c r="H69" s="42"/>
      <c r="I69" s="44"/>
      <c r="J69" s="44"/>
      <c r="K69" s="44"/>
      <c r="L69" s="51"/>
      <c r="M69" s="48"/>
      <c r="N69" s="49"/>
      <c r="O69" s="17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410" s="39" customFormat="1" ht="15.6">
      <c r="A70" s="50">
        <f>IF(F70&lt;&gt;"",1+MAX($A$2:A69),"")</f>
        <v>50</v>
      </c>
      <c r="B70" s="105"/>
      <c r="C70" s="60" t="s">
        <v>59</v>
      </c>
      <c r="D70" s="57">
        <v>1</v>
      </c>
      <c r="E70" s="58">
        <v>0</v>
      </c>
      <c r="F70" s="57">
        <f t="shared" si="12"/>
        <v>1</v>
      </c>
      <c r="G70" s="59" t="s">
        <v>14</v>
      </c>
      <c r="H70" s="42">
        <v>875</v>
      </c>
      <c r="I70" s="44">
        <f t="shared" si="41"/>
        <v>875</v>
      </c>
      <c r="J70" s="53">
        <v>3.5</v>
      </c>
      <c r="K70" s="54">
        <f t="shared" si="42"/>
        <v>3.5</v>
      </c>
      <c r="L70" s="51">
        <v>35</v>
      </c>
      <c r="M70" s="55">
        <f t="shared" si="43"/>
        <v>122.5</v>
      </c>
      <c r="N70" s="49">
        <f t="shared" si="44"/>
        <v>997.5</v>
      </c>
      <c r="O70" s="17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1:410" s="39" customFormat="1" ht="15.6">
      <c r="A71" s="50" t="str">
        <f>IF(F71&lt;&gt;"",1+MAX($A$2:A70),"")</f>
        <v/>
      </c>
      <c r="B71" s="105"/>
      <c r="C71" s="131" t="s">
        <v>72</v>
      </c>
      <c r="D71" s="45"/>
      <c r="E71" s="43"/>
      <c r="F71" s="45"/>
      <c r="G71" s="46"/>
      <c r="H71" s="42"/>
      <c r="I71" s="44"/>
      <c r="J71" s="44"/>
      <c r="K71" s="44"/>
      <c r="L71" s="51"/>
      <c r="M71" s="48"/>
      <c r="N71" s="49"/>
      <c r="O71" s="17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1:410" s="39" customFormat="1" ht="15.6">
      <c r="A72" s="50">
        <f>IF(F72&lt;&gt;"",1+MAX($A$2:A71),"")</f>
        <v>51</v>
      </c>
      <c r="B72" s="105"/>
      <c r="C72" s="60" t="s">
        <v>73</v>
      </c>
      <c r="D72" s="57">
        <v>395.14</v>
      </c>
      <c r="E72" s="58">
        <v>0.05</v>
      </c>
      <c r="F72" s="57">
        <f t="shared" si="12"/>
        <v>414.89699999999999</v>
      </c>
      <c r="G72" s="59" t="s">
        <v>21</v>
      </c>
      <c r="H72" s="42">
        <v>9</v>
      </c>
      <c r="I72" s="44">
        <f t="shared" si="41"/>
        <v>3734.0729999999999</v>
      </c>
      <c r="J72" s="53">
        <v>0.04</v>
      </c>
      <c r="K72" s="54">
        <f t="shared" si="42"/>
        <v>16.595880000000001</v>
      </c>
      <c r="L72" s="51">
        <v>35</v>
      </c>
      <c r="M72" s="55">
        <f t="shared" si="43"/>
        <v>580.85580000000004</v>
      </c>
      <c r="N72" s="49">
        <f t="shared" si="44"/>
        <v>4314.9287999999997</v>
      </c>
      <c r="O72" s="17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1:410" s="39" customFormat="1" ht="16.2" thickBot="1">
      <c r="A73" s="32"/>
      <c r="B73" s="81"/>
      <c r="C73" s="33"/>
      <c r="D73" s="34"/>
      <c r="E73" s="35"/>
      <c r="F73" s="34"/>
      <c r="G73" s="36"/>
      <c r="H73" s="27"/>
      <c r="I73" s="37"/>
      <c r="J73" s="37"/>
      <c r="K73" s="37"/>
      <c r="L73" s="38"/>
      <c r="M73" s="28"/>
      <c r="N73" s="29"/>
      <c r="O73" s="30"/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1:410" s="56" customFormat="1" ht="18.600000000000001" thickBot="1">
      <c r="A74" s="118" t="s">
        <v>28</v>
      </c>
      <c r="B74" s="119"/>
      <c r="C74" s="119"/>
      <c r="D74" s="61"/>
      <c r="E74" s="61"/>
      <c r="F74" s="61"/>
      <c r="G74" s="61"/>
      <c r="H74" s="62"/>
      <c r="I74" s="62"/>
      <c r="J74" s="61"/>
      <c r="K74" s="126" t="s">
        <v>29</v>
      </c>
      <c r="L74" s="127"/>
      <c r="M74" s="127"/>
      <c r="N74" s="127"/>
      <c r="O74" s="128"/>
      <c r="P74" s="129">
        <f>SUM(P9:P73)</f>
        <v>113821.12558465</v>
      </c>
      <c r="Q74" s="63"/>
    </row>
    <row r="75" spans="1:410" s="56" customFormat="1" ht="15.75" customHeight="1" thickBot="1">
      <c r="A75" s="109" t="s">
        <v>30</v>
      </c>
      <c r="B75" s="110"/>
      <c r="C75" s="110"/>
      <c r="D75" s="64"/>
      <c r="E75" s="64"/>
      <c r="F75" s="64"/>
      <c r="G75" s="64"/>
      <c r="H75" s="65"/>
      <c r="I75" s="65"/>
      <c r="J75" s="64"/>
      <c r="K75" s="66"/>
      <c r="L75" s="67"/>
      <c r="M75" s="67"/>
      <c r="N75" s="67"/>
      <c r="O75" s="67"/>
      <c r="P75" s="68"/>
    </row>
    <row r="76" spans="1:410" s="72" customFormat="1" ht="15.6">
      <c r="A76" s="109"/>
      <c r="B76" s="110"/>
      <c r="C76" s="110"/>
      <c r="D76" s="69"/>
      <c r="E76" s="69"/>
      <c r="F76" s="69"/>
      <c r="G76" s="69"/>
      <c r="H76" s="69"/>
      <c r="I76" s="70"/>
      <c r="J76" s="69"/>
      <c r="K76" s="132" t="s">
        <v>31</v>
      </c>
      <c r="L76" s="133"/>
      <c r="M76" s="133"/>
      <c r="N76" s="133"/>
      <c r="O76" s="133"/>
      <c r="P76" s="134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71"/>
      <c r="JM76" s="71"/>
      <c r="JN76" s="71"/>
      <c r="JO76" s="71"/>
      <c r="JP76" s="71"/>
      <c r="JQ76" s="71"/>
      <c r="JR76" s="71"/>
      <c r="JS76" s="71"/>
      <c r="JT76" s="71"/>
      <c r="JU76" s="71"/>
      <c r="JV76" s="71"/>
      <c r="JW76" s="71"/>
      <c r="JX76" s="71"/>
      <c r="JY76" s="71"/>
      <c r="JZ76" s="71"/>
      <c r="KA76" s="71"/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71"/>
      <c r="NA76" s="71"/>
      <c r="NB76" s="71"/>
      <c r="NC76" s="71"/>
      <c r="ND76" s="71"/>
      <c r="NE76" s="71"/>
      <c r="NF76" s="71"/>
      <c r="NG76" s="71"/>
      <c r="NH76" s="71"/>
      <c r="NI76" s="71"/>
      <c r="NJ76" s="71"/>
      <c r="NK76" s="71"/>
      <c r="NL76" s="71"/>
      <c r="NM76" s="71"/>
      <c r="NN76" s="71"/>
      <c r="NO76" s="71"/>
      <c r="NP76" s="71"/>
      <c r="NQ76" s="71"/>
      <c r="NR76" s="71"/>
      <c r="NS76" s="71"/>
      <c r="NT76" s="71"/>
      <c r="NU76" s="71"/>
      <c r="NV76" s="71"/>
      <c r="NW76" s="71"/>
      <c r="NX76" s="71"/>
      <c r="NY76" s="71"/>
      <c r="NZ76" s="71"/>
      <c r="OA76" s="71"/>
      <c r="OB76" s="71"/>
      <c r="OC76" s="71"/>
      <c r="OD76" s="71"/>
      <c r="OE76" s="71"/>
      <c r="OF76" s="71"/>
      <c r="OG76" s="71"/>
      <c r="OH76" s="71"/>
      <c r="OI76" s="71"/>
      <c r="OJ76" s="71"/>
      <c r="OK76" s="71"/>
      <c r="OL76" s="71"/>
      <c r="OM76" s="71"/>
      <c r="ON76" s="71"/>
      <c r="OO76" s="71"/>
      <c r="OP76" s="71"/>
      <c r="OQ76" s="71"/>
      <c r="OR76" s="71"/>
      <c r="OS76" s="71"/>
      <c r="OT76" s="71"/>
    </row>
    <row r="77" spans="1:410" s="72" customFormat="1" ht="15.6">
      <c r="A77" s="109"/>
      <c r="B77" s="110"/>
      <c r="C77" s="110"/>
      <c r="D77" s="73"/>
      <c r="E77" s="69"/>
      <c r="F77" s="69"/>
      <c r="G77" s="74"/>
      <c r="H77" s="74"/>
      <c r="I77" s="70"/>
      <c r="J77" s="74"/>
      <c r="K77" s="111" t="s">
        <v>23</v>
      </c>
      <c r="L77" s="108"/>
      <c r="M77" s="112"/>
      <c r="N77" s="75">
        <v>0.05</v>
      </c>
      <c r="O77" s="75"/>
      <c r="P77" s="76">
        <f>P74*N77</f>
        <v>5691.0562792324999</v>
      </c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  <c r="IV77" s="71"/>
      <c r="IW77" s="71"/>
      <c r="IX77" s="71"/>
      <c r="IY77" s="71"/>
      <c r="IZ77" s="71"/>
      <c r="JA77" s="71"/>
      <c r="JB77" s="71"/>
      <c r="JC77" s="71"/>
      <c r="JD77" s="71"/>
      <c r="JE77" s="71"/>
      <c r="JF77" s="71"/>
      <c r="JG77" s="71"/>
      <c r="JH77" s="71"/>
      <c r="JI77" s="71"/>
      <c r="JJ77" s="71"/>
      <c r="JK77" s="71"/>
      <c r="JL77" s="71"/>
      <c r="JM77" s="71"/>
      <c r="JN77" s="71"/>
      <c r="JO77" s="71"/>
      <c r="JP77" s="71"/>
      <c r="JQ77" s="71"/>
      <c r="JR77" s="71"/>
      <c r="JS77" s="71"/>
      <c r="JT77" s="71"/>
      <c r="JU77" s="71"/>
      <c r="JV77" s="71"/>
      <c r="JW77" s="71"/>
      <c r="JX77" s="71"/>
      <c r="JY77" s="71"/>
      <c r="JZ77" s="71"/>
      <c r="KA77" s="71"/>
      <c r="KB77" s="71"/>
      <c r="KC77" s="71"/>
      <c r="KD77" s="71"/>
      <c r="KE77" s="71"/>
      <c r="KF77" s="71"/>
      <c r="KG77" s="71"/>
      <c r="KH77" s="71"/>
      <c r="KI77" s="71"/>
      <c r="KJ77" s="71"/>
      <c r="KK77" s="71"/>
      <c r="KL77" s="71"/>
      <c r="KM77" s="71"/>
      <c r="KN77" s="71"/>
      <c r="KO77" s="71"/>
      <c r="KP77" s="71"/>
      <c r="KQ77" s="71"/>
      <c r="KR77" s="71"/>
      <c r="KS77" s="71"/>
      <c r="KT77" s="71"/>
      <c r="KU77" s="71"/>
      <c r="KV77" s="71"/>
      <c r="KW77" s="71"/>
      <c r="KX77" s="71"/>
      <c r="KY77" s="71"/>
      <c r="KZ77" s="71"/>
      <c r="LA77" s="71"/>
      <c r="LB77" s="71"/>
      <c r="LC77" s="71"/>
      <c r="LD77" s="71"/>
      <c r="LE77" s="71"/>
      <c r="LF77" s="71"/>
      <c r="LG77" s="71"/>
      <c r="LH77" s="71"/>
      <c r="LI77" s="71"/>
      <c r="LJ77" s="71"/>
      <c r="LK77" s="71"/>
      <c r="LL77" s="71"/>
      <c r="LM77" s="71"/>
      <c r="LN77" s="71"/>
      <c r="LO77" s="71"/>
      <c r="LP77" s="71"/>
      <c r="LQ77" s="71"/>
      <c r="LR77" s="71"/>
      <c r="LS77" s="71"/>
      <c r="LT77" s="71"/>
      <c r="LU77" s="71"/>
      <c r="LV77" s="71"/>
      <c r="LW77" s="71"/>
      <c r="LX77" s="71"/>
      <c r="LY77" s="71"/>
      <c r="LZ77" s="71"/>
      <c r="MA77" s="71"/>
      <c r="MB77" s="71"/>
      <c r="MC77" s="71"/>
      <c r="MD77" s="71"/>
      <c r="ME77" s="71"/>
      <c r="MF77" s="71"/>
      <c r="MG77" s="71"/>
      <c r="MH77" s="71"/>
      <c r="MI77" s="71"/>
      <c r="MJ77" s="71"/>
      <c r="MK77" s="71"/>
      <c r="ML77" s="71"/>
      <c r="MM77" s="71"/>
      <c r="MN77" s="71"/>
      <c r="MO77" s="71"/>
      <c r="MP77" s="71"/>
      <c r="MQ77" s="71"/>
      <c r="MR77" s="71"/>
      <c r="MS77" s="71"/>
      <c r="MT77" s="71"/>
      <c r="MU77" s="71"/>
      <c r="MV77" s="71"/>
      <c r="MW77" s="71"/>
      <c r="MX77" s="71"/>
      <c r="MY77" s="71"/>
      <c r="MZ77" s="71"/>
      <c r="NA77" s="71"/>
      <c r="NB77" s="71"/>
      <c r="NC77" s="71"/>
      <c r="ND77" s="71"/>
      <c r="NE77" s="71"/>
      <c r="NF77" s="71"/>
      <c r="NG77" s="71"/>
      <c r="NH77" s="71"/>
      <c r="NI77" s="71"/>
      <c r="NJ77" s="71"/>
      <c r="NK77" s="71"/>
      <c r="NL77" s="71"/>
      <c r="NM77" s="71"/>
      <c r="NN77" s="71"/>
      <c r="NO77" s="71"/>
      <c r="NP77" s="71"/>
      <c r="NQ77" s="71"/>
      <c r="NR77" s="71"/>
      <c r="NS77" s="71"/>
      <c r="NT77" s="71"/>
      <c r="NU77" s="71"/>
      <c r="NV77" s="71"/>
      <c r="NW77" s="71"/>
      <c r="NX77" s="71"/>
      <c r="NY77" s="71"/>
      <c r="NZ77" s="71"/>
      <c r="OA77" s="71"/>
      <c r="OB77" s="71"/>
      <c r="OC77" s="71"/>
      <c r="OD77" s="71"/>
      <c r="OE77" s="71"/>
      <c r="OF77" s="71"/>
      <c r="OG77" s="71"/>
      <c r="OH77" s="71"/>
      <c r="OI77" s="71"/>
      <c r="OJ77" s="71"/>
      <c r="OK77" s="71"/>
      <c r="OL77" s="71"/>
      <c r="OM77" s="71"/>
      <c r="ON77" s="71"/>
      <c r="OO77" s="71"/>
      <c r="OP77" s="71"/>
      <c r="OQ77" s="71"/>
      <c r="OR77" s="71"/>
      <c r="OS77" s="71"/>
      <c r="OT77" s="71"/>
    </row>
    <row r="78" spans="1:410" s="72" customFormat="1" ht="15.6">
      <c r="A78" s="77"/>
      <c r="B78" s="78"/>
      <c r="C78" s="69"/>
      <c r="E78" s="69"/>
      <c r="F78" s="69"/>
      <c r="G78" s="74"/>
      <c r="H78" s="74"/>
      <c r="I78" s="70"/>
      <c r="J78" s="74"/>
      <c r="K78" s="111" t="s">
        <v>15</v>
      </c>
      <c r="L78" s="108"/>
      <c r="M78" s="112"/>
      <c r="N78" s="75">
        <v>0.15</v>
      </c>
      <c r="O78" s="75"/>
      <c r="P78" s="76">
        <f>P74*N78</f>
        <v>17073.1688376975</v>
      </c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  <c r="IV78" s="71"/>
      <c r="IW78" s="71"/>
      <c r="IX78" s="71"/>
      <c r="IY78" s="71"/>
      <c r="IZ78" s="71"/>
      <c r="JA78" s="71"/>
      <c r="JB78" s="71"/>
      <c r="JC78" s="71"/>
      <c r="JD78" s="71"/>
      <c r="JE78" s="71"/>
      <c r="JF78" s="71"/>
      <c r="JG78" s="71"/>
      <c r="JH78" s="71"/>
      <c r="JI78" s="71"/>
      <c r="JJ78" s="71"/>
      <c r="JK78" s="71"/>
      <c r="JL78" s="71"/>
      <c r="JM78" s="71"/>
      <c r="JN78" s="71"/>
      <c r="JO78" s="71"/>
      <c r="JP78" s="71"/>
      <c r="JQ78" s="71"/>
      <c r="JR78" s="71"/>
      <c r="JS78" s="71"/>
      <c r="JT78" s="71"/>
      <c r="JU78" s="71"/>
      <c r="JV78" s="71"/>
      <c r="JW78" s="71"/>
      <c r="JX78" s="71"/>
      <c r="JY78" s="71"/>
      <c r="JZ78" s="71"/>
      <c r="KA78" s="71"/>
      <c r="KB78" s="71"/>
      <c r="KC78" s="71"/>
      <c r="KD78" s="71"/>
      <c r="KE78" s="71"/>
      <c r="KF78" s="71"/>
      <c r="KG78" s="71"/>
      <c r="KH78" s="71"/>
      <c r="KI78" s="71"/>
      <c r="KJ78" s="71"/>
      <c r="KK78" s="71"/>
      <c r="KL78" s="71"/>
      <c r="KM78" s="71"/>
      <c r="KN78" s="71"/>
      <c r="KO78" s="71"/>
      <c r="KP78" s="71"/>
      <c r="KQ78" s="71"/>
      <c r="KR78" s="71"/>
      <c r="KS78" s="71"/>
      <c r="KT78" s="71"/>
      <c r="KU78" s="71"/>
      <c r="KV78" s="71"/>
      <c r="KW78" s="71"/>
      <c r="KX78" s="71"/>
      <c r="KY78" s="71"/>
      <c r="KZ78" s="71"/>
      <c r="LA78" s="71"/>
      <c r="LB78" s="71"/>
      <c r="LC78" s="71"/>
      <c r="LD78" s="71"/>
      <c r="LE78" s="71"/>
      <c r="LF78" s="71"/>
      <c r="LG78" s="71"/>
      <c r="LH78" s="71"/>
      <c r="LI78" s="71"/>
      <c r="LJ78" s="71"/>
      <c r="LK78" s="71"/>
      <c r="LL78" s="71"/>
      <c r="LM78" s="71"/>
      <c r="LN78" s="71"/>
      <c r="LO78" s="71"/>
      <c r="LP78" s="71"/>
      <c r="LQ78" s="71"/>
      <c r="LR78" s="71"/>
      <c r="LS78" s="71"/>
      <c r="LT78" s="71"/>
      <c r="LU78" s="71"/>
      <c r="LV78" s="71"/>
      <c r="LW78" s="71"/>
      <c r="LX78" s="71"/>
      <c r="LY78" s="71"/>
      <c r="LZ78" s="71"/>
      <c r="MA78" s="71"/>
      <c r="MB78" s="71"/>
      <c r="MC78" s="71"/>
      <c r="MD78" s="71"/>
      <c r="ME78" s="71"/>
      <c r="MF78" s="71"/>
      <c r="MG78" s="71"/>
      <c r="MH78" s="71"/>
      <c r="MI78" s="71"/>
      <c r="MJ78" s="71"/>
      <c r="MK78" s="71"/>
      <c r="ML78" s="71"/>
      <c r="MM78" s="71"/>
      <c r="MN78" s="71"/>
      <c r="MO78" s="71"/>
      <c r="MP78" s="71"/>
      <c r="MQ78" s="71"/>
      <c r="MR78" s="71"/>
      <c r="MS78" s="71"/>
      <c r="MT78" s="71"/>
      <c r="MU78" s="71"/>
      <c r="MV78" s="71"/>
      <c r="MW78" s="71"/>
      <c r="MX78" s="71"/>
      <c r="MY78" s="71"/>
      <c r="MZ78" s="71"/>
      <c r="NA78" s="71"/>
      <c r="NB78" s="71"/>
      <c r="NC78" s="71"/>
      <c r="ND78" s="71"/>
      <c r="NE78" s="71"/>
      <c r="NF78" s="71"/>
      <c r="NG78" s="71"/>
      <c r="NH78" s="71"/>
      <c r="NI78" s="71"/>
      <c r="NJ78" s="71"/>
      <c r="NK78" s="71"/>
      <c r="NL78" s="71"/>
      <c r="NM78" s="71"/>
      <c r="NN78" s="71"/>
      <c r="NO78" s="71"/>
      <c r="NP78" s="71"/>
      <c r="NQ78" s="71"/>
      <c r="NR78" s="71"/>
      <c r="NS78" s="71"/>
      <c r="NT78" s="71"/>
      <c r="NU78" s="71"/>
      <c r="NV78" s="71"/>
      <c r="NW78" s="71"/>
      <c r="NX78" s="71"/>
      <c r="NY78" s="71"/>
      <c r="NZ78" s="71"/>
      <c r="OA78" s="71"/>
      <c r="OB78" s="71"/>
      <c r="OC78" s="71"/>
      <c r="OD78" s="71"/>
      <c r="OE78" s="71"/>
      <c r="OF78" s="71"/>
      <c r="OG78" s="71"/>
      <c r="OH78" s="71"/>
      <c r="OI78" s="71"/>
      <c r="OJ78" s="71"/>
      <c r="OK78" s="71"/>
      <c r="OL78" s="71"/>
      <c r="OM78" s="71"/>
      <c r="ON78" s="71"/>
      <c r="OO78" s="71"/>
      <c r="OP78" s="71"/>
      <c r="OQ78" s="71"/>
      <c r="OR78" s="71"/>
      <c r="OS78" s="71"/>
      <c r="OT78" s="71"/>
    </row>
    <row r="79" spans="1:410" s="72" customFormat="1" ht="15.6">
      <c r="A79" s="77"/>
      <c r="B79" s="78"/>
      <c r="C79" s="69"/>
      <c r="E79" s="69"/>
      <c r="F79" s="69"/>
      <c r="G79" s="74"/>
      <c r="H79" s="74"/>
      <c r="I79" s="70"/>
      <c r="J79" s="74"/>
      <c r="K79" s="111" t="s">
        <v>16</v>
      </c>
      <c r="L79" s="108"/>
      <c r="M79" s="112"/>
      <c r="N79" s="75">
        <v>0</v>
      </c>
      <c r="O79" s="75"/>
      <c r="P79" s="76">
        <f>P74*N79</f>
        <v>0</v>
      </c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  <c r="IV79" s="71"/>
      <c r="IW79" s="71"/>
      <c r="IX79" s="71"/>
      <c r="IY79" s="71"/>
      <c r="IZ79" s="71"/>
      <c r="JA79" s="71"/>
      <c r="JB79" s="71"/>
      <c r="JC79" s="71"/>
      <c r="JD79" s="71"/>
      <c r="JE79" s="71"/>
      <c r="JF79" s="71"/>
      <c r="JG79" s="71"/>
      <c r="JH79" s="71"/>
      <c r="JI79" s="71"/>
      <c r="JJ79" s="71"/>
      <c r="JK79" s="71"/>
      <c r="JL79" s="71"/>
      <c r="JM79" s="71"/>
      <c r="JN79" s="71"/>
      <c r="JO79" s="71"/>
      <c r="JP79" s="71"/>
      <c r="JQ79" s="71"/>
      <c r="JR79" s="71"/>
      <c r="JS79" s="71"/>
      <c r="JT79" s="71"/>
      <c r="JU79" s="71"/>
      <c r="JV79" s="71"/>
      <c r="JW79" s="71"/>
      <c r="JX79" s="71"/>
      <c r="JY79" s="71"/>
      <c r="JZ79" s="71"/>
      <c r="KA79" s="71"/>
      <c r="KB79" s="71"/>
      <c r="KC79" s="71"/>
      <c r="KD79" s="71"/>
      <c r="KE79" s="71"/>
      <c r="KF79" s="71"/>
      <c r="KG79" s="71"/>
      <c r="KH79" s="71"/>
      <c r="KI79" s="71"/>
      <c r="KJ79" s="71"/>
      <c r="KK79" s="71"/>
      <c r="KL79" s="71"/>
      <c r="KM79" s="71"/>
      <c r="KN79" s="71"/>
      <c r="KO79" s="71"/>
      <c r="KP79" s="71"/>
      <c r="KQ79" s="71"/>
      <c r="KR79" s="71"/>
      <c r="KS79" s="71"/>
      <c r="KT79" s="71"/>
      <c r="KU79" s="71"/>
      <c r="KV79" s="71"/>
      <c r="KW79" s="71"/>
      <c r="KX79" s="71"/>
      <c r="KY79" s="71"/>
      <c r="KZ79" s="71"/>
      <c r="LA79" s="71"/>
      <c r="LB79" s="71"/>
      <c r="LC79" s="71"/>
      <c r="LD79" s="71"/>
      <c r="LE79" s="71"/>
      <c r="LF79" s="71"/>
      <c r="LG79" s="71"/>
      <c r="LH79" s="71"/>
      <c r="LI79" s="71"/>
      <c r="LJ79" s="71"/>
      <c r="LK79" s="71"/>
      <c r="LL79" s="71"/>
      <c r="LM79" s="71"/>
      <c r="LN79" s="71"/>
      <c r="LO79" s="71"/>
      <c r="LP79" s="71"/>
      <c r="LQ79" s="71"/>
      <c r="LR79" s="71"/>
      <c r="LS79" s="71"/>
      <c r="LT79" s="71"/>
      <c r="LU79" s="71"/>
      <c r="LV79" s="71"/>
      <c r="LW79" s="71"/>
      <c r="LX79" s="71"/>
      <c r="LY79" s="71"/>
      <c r="LZ79" s="71"/>
      <c r="MA79" s="71"/>
      <c r="MB79" s="71"/>
      <c r="MC79" s="71"/>
      <c r="MD79" s="71"/>
      <c r="ME79" s="71"/>
      <c r="MF79" s="71"/>
      <c r="MG79" s="71"/>
      <c r="MH79" s="71"/>
      <c r="MI79" s="71"/>
      <c r="MJ79" s="71"/>
      <c r="MK79" s="71"/>
      <c r="ML79" s="71"/>
      <c r="MM79" s="71"/>
      <c r="MN79" s="71"/>
      <c r="MO79" s="71"/>
      <c r="MP79" s="71"/>
      <c r="MQ79" s="71"/>
      <c r="MR79" s="71"/>
      <c r="MS79" s="71"/>
      <c r="MT79" s="71"/>
      <c r="MU79" s="71"/>
      <c r="MV79" s="71"/>
      <c r="MW79" s="71"/>
      <c r="MX79" s="71"/>
      <c r="MY79" s="71"/>
      <c r="MZ79" s="71"/>
      <c r="NA79" s="71"/>
      <c r="NB79" s="71"/>
      <c r="NC79" s="71"/>
      <c r="ND79" s="71"/>
      <c r="NE79" s="71"/>
      <c r="NF79" s="71"/>
      <c r="NG79" s="71"/>
      <c r="NH79" s="71"/>
      <c r="NI79" s="71"/>
      <c r="NJ79" s="71"/>
      <c r="NK79" s="71"/>
      <c r="NL79" s="71"/>
      <c r="NM79" s="71"/>
      <c r="NN79" s="71"/>
      <c r="NO79" s="71"/>
      <c r="NP79" s="71"/>
      <c r="NQ79" s="71"/>
      <c r="NR79" s="71"/>
      <c r="NS79" s="71"/>
      <c r="NT79" s="71"/>
      <c r="NU79" s="71"/>
      <c r="NV79" s="71"/>
      <c r="NW79" s="71"/>
      <c r="NX79" s="71"/>
      <c r="NY79" s="71"/>
      <c r="NZ79" s="71"/>
      <c r="OA79" s="71"/>
      <c r="OB79" s="71"/>
      <c r="OC79" s="71"/>
      <c r="OD79" s="71"/>
      <c r="OE79" s="71"/>
      <c r="OF79" s="71"/>
      <c r="OG79" s="71"/>
      <c r="OH79" s="71"/>
      <c r="OI79" s="71"/>
      <c r="OJ79" s="71"/>
      <c r="OK79" s="71"/>
      <c r="OL79" s="71"/>
      <c r="OM79" s="71"/>
      <c r="ON79" s="71"/>
      <c r="OO79" s="71"/>
      <c r="OP79" s="71"/>
      <c r="OQ79" s="71"/>
      <c r="OR79" s="71"/>
      <c r="OS79" s="71"/>
      <c r="OT79" s="71"/>
    </row>
    <row r="80" spans="1:410" s="72" customFormat="1" ht="15.6">
      <c r="A80" s="77"/>
      <c r="B80" s="78"/>
      <c r="C80" s="69"/>
      <c r="E80" s="69"/>
      <c r="F80" s="69"/>
      <c r="G80" s="74"/>
      <c r="H80" s="74"/>
      <c r="I80" s="70"/>
      <c r="J80" s="74"/>
      <c r="K80" s="111" t="s">
        <v>17</v>
      </c>
      <c r="L80" s="108"/>
      <c r="M80" s="112"/>
      <c r="N80" s="75">
        <v>0.02</v>
      </c>
      <c r="O80" s="75"/>
      <c r="P80" s="76">
        <f>P74*N80</f>
        <v>2276.4225116930002</v>
      </c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/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/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71"/>
      <c r="LQ80" s="71"/>
      <c r="LR80" s="71"/>
      <c r="LS80" s="71"/>
      <c r="LT80" s="71"/>
      <c r="LU80" s="71"/>
      <c r="LV80" s="71"/>
      <c r="LW80" s="71"/>
      <c r="LX80" s="71"/>
      <c r="LY80" s="71"/>
      <c r="LZ80" s="71"/>
      <c r="MA80" s="71"/>
      <c r="MB80" s="71"/>
      <c r="MC80" s="71"/>
      <c r="MD80" s="71"/>
      <c r="ME80" s="71"/>
      <c r="MF80" s="71"/>
      <c r="MG80" s="71"/>
      <c r="MH80" s="71"/>
      <c r="MI80" s="71"/>
      <c r="MJ80" s="71"/>
      <c r="MK80" s="71"/>
      <c r="ML80" s="71"/>
      <c r="MM80" s="71"/>
      <c r="MN80" s="71"/>
      <c r="MO80" s="71"/>
      <c r="MP80" s="71"/>
      <c r="MQ80" s="71"/>
      <c r="MR80" s="71"/>
      <c r="MS80" s="71"/>
      <c r="MT80" s="71"/>
      <c r="MU80" s="71"/>
      <c r="MV80" s="71"/>
      <c r="MW80" s="71"/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/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</row>
    <row r="81" spans="1:410" s="72" customFormat="1" ht="15.6">
      <c r="A81" s="77"/>
      <c r="B81" s="78"/>
      <c r="C81" s="69"/>
      <c r="E81" s="69"/>
      <c r="F81" s="69"/>
      <c r="G81" s="74"/>
      <c r="H81" s="74"/>
      <c r="I81" s="70"/>
      <c r="J81" s="74"/>
      <c r="K81" s="106"/>
      <c r="L81" s="107"/>
      <c r="M81" s="107"/>
      <c r="N81" s="107"/>
      <c r="O81" s="108"/>
      <c r="P81" s="79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/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/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/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71"/>
      <c r="LQ81" s="71"/>
      <c r="LR81" s="71"/>
      <c r="LS81" s="71"/>
      <c r="LT81" s="71"/>
      <c r="LU81" s="71"/>
      <c r="LV81" s="71"/>
      <c r="LW81" s="71"/>
      <c r="LX81" s="71"/>
      <c r="LY81" s="71"/>
      <c r="LZ81" s="71"/>
      <c r="MA81" s="71"/>
      <c r="MB81" s="71"/>
      <c r="MC81" s="71"/>
      <c r="MD81" s="71"/>
      <c r="ME81" s="71"/>
      <c r="MF81" s="71"/>
      <c r="MG81" s="71"/>
      <c r="MH81" s="71"/>
      <c r="MI81" s="71"/>
      <c r="MJ81" s="71"/>
      <c r="MK81" s="71"/>
      <c r="ML81" s="71"/>
      <c r="MM81" s="71"/>
      <c r="MN81" s="71"/>
      <c r="MO81" s="71"/>
      <c r="MP81" s="71"/>
      <c r="MQ81" s="71"/>
      <c r="MR81" s="71"/>
      <c r="MS81" s="71"/>
      <c r="MT81" s="71"/>
      <c r="MU81" s="71"/>
      <c r="MV81" s="71"/>
      <c r="MW81" s="71"/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/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</row>
    <row r="82" spans="1:410" s="72" customFormat="1" ht="18">
      <c r="A82" s="84"/>
      <c r="B82" s="85"/>
      <c r="C82" s="86"/>
      <c r="D82" s="87"/>
      <c r="E82" s="88"/>
      <c r="F82" s="88"/>
      <c r="G82" s="89"/>
      <c r="H82" s="89"/>
      <c r="I82" s="90"/>
      <c r="J82" s="88"/>
      <c r="K82" s="135" t="s">
        <v>18</v>
      </c>
      <c r="L82" s="120"/>
      <c r="M82" s="120"/>
      <c r="N82" s="120"/>
      <c r="O82" s="136"/>
      <c r="P82" s="137">
        <f>SUM(P74:P80)</f>
        <v>138861.773213273</v>
      </c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  <c r="IR82" s="71"/>
      <c r="IS82" s="71"/>
      <c r="IT82" s="71"/>
      <c r="IU82" s="71"/>
      <c r="IV82" s="71"/>
      <c r="IW82" s="71"/>
      <c r="IX82" s="71"/>
      <c r="IY82" s="71"/>
      <c r="IZ82" s="71"/>
      <c r="JA82" s="71"/>
      <c r="JB82" s="71"/>
      <c r="JC82" s="71"/>
      <c r="JD82" s="71"/>
      <c r="JE82" s="71"/>
      <c r="JF82" s="71"/>
      <c r="JG82" s="71"/>
      <c r="JH82" s="71"/>
      <c r="JI82" s="71"/>
      <c r="JJ82" s="71"/>
      <c r="JK82" s="71"/>
      <c r="JL82" s="71"/>
      <c r="JM82" s="71"/>
      <c r="JN82" s="71"/>
      <c r="JO82" s="71"/>
      <c r="JP82" s="71"/>
      <c r="JQ82" s="71"/>
      <c r="JR82" s="71"/>
      <c r="JS82" s="71"/>
      <c r="JT82" s="71"/>
      <c r="JU82" s="71"/>
      <c r="JV82" s="71"/>
      <c r="JW82" s="71"/>
      <c r="JX82" s="71"/>
      <c r="JY82" s="71"/>
      <c r="JZ82" s="71"/>
      <c r="KA82" s="71"/>
      <c r="KB82" s="71"/>
      <c r="KC82" s="71"/>
      <c r="KD82" s="71"/>
      <c r="KE82" s="71"/>
      <c r="KF82" s="71"/>
      <c r="KG82" s="71"/>
      <c r="KH82" s="71"/>
      <c r="KI82" s="71"/>
      <c r="KJ82" s="71"/>
      <c r="KK82" s="71"/>
      <c r="KL82" s="71"/>
      <c r="KM82" s="71"/>
      <c r="KN82" s="71"/>
      <c r="KO82" s="71"/>
      <c r="KP82" s="71"/>
      <c r="KQ82" s="71"/>
      <c r="KR82" s="71"/>
      <c r="KS82" s="71"/>
      <c r="KT82" s="71"/>
      <c r="KU82" s="71"/>
      <c r="KV82" s="71"/>
      <c r="KW82" s="71"/>
      <c r="KX82" s="71"/>
      <c r="KY82" s="71"/>
      <c r="KZ82" s="71"/>
      <c r="LA82" s="71"/>
      <c r="LB82" s="71"/>
      <c r="LC82" s="71"/>
      <c r="LD82" s="71"/>
      <c r="LE82" s="71"/>
      <c r="LF82" s="71"/>
      <c r="LG82" s="71"/>
      <c r="LH82" s="71"/>
      <c r="LI82" s="71"/>
      <c r="LJ82" s="71"/>
      <c r="LK82" s="71"/>
      <c r="LL82" s="71"/>
      <c r="LM82" s="71"/>
      <c r="LN82" s="71"/>
      <c r="LO82" s="71"/>
      <c r="LP82" s="71"/>
      <c r="LQ82" s="71"/>
      <c r="LR82" s="71"/>
      <c r="LS82" s="71"/>
      <c r="LT82" s="71"/>
      <c r="LU82" s="71"/>
      <c r="LV82" s="71"/>
      <c r="LW82" s="71"/>
      <c r="LX82" s="71"/>
      <c r="LY82" s="71"/>
      <c r="LZ82" s="71"/>
      <c r="MA82" s="71"/>
      <c r="MB82" s="71"/>
      <c r="MC82" s="71"/>
      <c r="MD82" s="71"/>
      <c r="ME82" s="71"/>
      <c r="MF82" s="71"/>
      <c r="MG82" s="71"/>
      <c r="MH82" s="71"/>
      <c r="MI82" s="71"/>
      <c r="MJ82" s="71"/>
      <c r="MK82" s="71"/>
      <c r="ML82" s="71"/>
      <c r="MM82" s="71"/>
      <c r="MN82" s="71"/>
      <c r="MO82" s="71"/>
      <c r="MP82" s="71"/>
      <c r="MQ82" s="71"/>
      <c r="MR82" s="71"/>
      <c r="MS82" s="71"/>
      <c r="MT82" s="71"/>
      <c r="MU82" s="71"/>
      <c r="MV82" s="71"/>
      <c r="MW82" s="71"/>
      <c r="MX82" s="71"/>
      <c r="MY82" s="71"/>
      <c r="MZ82" s="71"/>
      <c r="NA82" s="71"/>
      <c r="NB82" s="71"/>
      <c r="NC82" s="71"/>
      <c r="ND82" s="71"/>
      <c r="NE82" s="71"/>
      <c r="NF82" s="71"/>
      <c r="NG82" s="71"/>
      <c r="NH82" s="71"/>
      <c r="NI82" s="71"/>
      <c r="NJ82" s="71"/>
      <c r="NK82" s="71"/>
      <c r="NL82" s="71"/>
      <c r="NM82" s="71"/>
      <c r="NN82" s="71"/>
      <c r="NO82" s="71"/>
      <c r="NP82" s="71"/>
      <c r="NQ82" s="71"/>
      <c r="NR82" s="71"/>
      <c r="NS82" s="71"/>
      <c r="NT82" s="71"/>
      <c r="NU82" s="71"/>
      <c r="NV82" s="71"/>
      <c r="NW82" s="71"/>
      <c r="NX82" s="71"/>
      <c r="NY82" s="71"/>
      <c r="NZ82" s="71"/>
      <c r="OA82" s="71"/>
      <c r="OB82" s="71"/>
      <c r="OC82" s="71"/>
      <c r="OD82" s="71"/>
      <c r="OE82" s="71"/>
      <c r="OF82" s="71"/>
      <c r="OG82" s="71"/>
      <c r="OH82" s="71"/>
      <c r="OI82" s="71"/>
      <c r="OJ82" s="71"/>
      <c r="OK82" s="71"/>
      <c r="OL82" s="71"/>
      <c r="OM82" s="71"/>
      <c r="ON82" s="71"/>
      <c r="OO82" s="71"/>
      <c r="OP82" s="71"/>
      <c r="OQ82" s="71"/>
      <c r="OR82" s="71"/>
      <c r="OS82" s="71"/>
      <c r="OT82" s="71"/>
    </row>
    <row r="83" spans="1:410" s="40" customFormat="1" ht="15.6">
      <c r="A83" s="1" t="str">
        <f>IF(F83&lt;&gt;"",1+MAX(#REF!),"")</f>
        <v/>
      </c>
      <c r="B83" s="3"/>
      <c r="C83" s="19"/>
      <c r="D83" s="20"/>
      <c r="E83" s="21"/>
      <c r="F83" s="22"/>
      <c r="G83" s="23"/>
      <c r="H83" s="24"/>
      <c r="I83" s="25"/>
      <c r="J83" s="25"/>
      <c r="K83" s="25"/>
      <c r="L83" s="24"/>
      <c r="M83" s="24"/>
      <c r="N83" s="26"/>
      <c r="O83" s="26"/>
      <c r="P8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39"/>
      <c r="CA83" s="39"/>
      <c r="CB83" s="39"/>
      <c r="CC83" s="39"/>
      <c r="CD83" s="39"/>
      <c r="CE83" s="39"/>
      <c r="CF83" s="39"/>
      <c r="CG83" s="39"/>
      <c r="CH83" s="39"/>
    </row>
    <row r="84" spans="1:410" s="40" customFormat="1" ht="15.6">
      <c r="A84" s="1" t="str">
        <f>IF(F84&lt;&gt;"",1+MAX($A$83:A83),"")</f>
        <v/>
      </c>
      <c r="B84" s="3"/>
      <c r="C84" s="19"/>
      <c r="D84" s="20"/>
      <c r="E84" s="21"/>
      <c r="F84" s="22"/>
      <c r="G84" s="23"/>
      <c r="H84" s="24"/>
      <c r="I84" s="25"/>
      <c r="J84" s="25"/>
      <c r="K84" s="25"/>
      <c r="L84" s="24"/>
      <c r="M84" s="24"/>
      <c r="N84" s="26"/>
      <c r="O84" s="26"/>
      <c r="P84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39"/>
      <c r="CA84" s="39"/>
      <c r="CB84" s="39"/>
      <c r="CC84" s="39"/>
      <c r="CD84" s="39"/>
      <c r="CE84" s="39"/>
      <c r="CF84" s="39"/>
      <c r="CG84" s="39"/>
      <c r="CH84" s="39"/>
    </row>
    <row r="85" spans="1:410" s="40" customFormat="1" ht="15.6">
      <c r="A85" s="1" t="str">
        <f>IF(F85&lt;&gt;"",1+MAX($A$83:A84),"")</f>
        <v/>
      </c>
      <c r="B85" s="3"/>
      <c r="C85" s="19"/>
      <c r="D85" s="20"/>
      <c r="E85" s="21"/>
      <c r="F85" s="22"/>
      <c r="G85" s="23"/>
      <c r="H85" s="24"/>
      <c r="I85" s="25"/>
      <c r="J85" s="25"/>
      <c r="K85" s="25"/>
      <c r="L85" s="24"/>
      <c r="M85" s="24"/>
      <c r="N85" s="26"/>
      <c r="O85" s="26"/>
      <c r="P85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39"/>
      <c r="CA85" s="39"/>
      <c r="CB85" s="39"/>
      <c r="CC85" s="39"/>
      <c r="CD85" s="39"/>
      <c r="CE85" s="39"/>
      <c r="CF85" s="39"/>
      <c r="CG85" s="39"/>
      <c r="CH85" s="39"/>
    </row>
    <row r="86" spans="1:410" s="40" customFormat="1" ht="15.6">
      <c r="A86" s="1" t="str">
        <f>IF(F86&lt;&gt;"",1+MAX($A$83:A85),"")</f>
        <v/>
      </c>
      <c r="B86" s="3"/>
      <c r="C86" s="19"/>
      <c r="D86" s="20"/>
      <c r="E86" s="21"/>
      <c r="F86" s="22"/>
      <c r="G86" s="23"/>
      <c r="H86" s="24"/>
      <c r="I86" s="25"/>
      <c r="J86" s="25"/>
      <c r="K86" s="25"/>
      <c r="L86" s="24"/>
      <c r="M86" s="24"/>
      <c r="N86" s="26"/>
      <c r="O86" s="26"/>
      <c r="P86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39"/>
      <c r="CA86" s="39"/>
      <c r="CB86" s="39"/>
      <c r="CC86" s="39"/>
      <c r="CD86" s="39"/>
      <c r="CE86" s="39"/>
      <c r="CF86" s="39"/>
      <c r="CG86" s="39"/>
      <c r="CH86" s="39"/>
    </row>
    <row r="87" spans="1:410" s="40" customFormat="1" ht="15.6">
      <c r="A87" s="1" t="str">
        <f>IF(F87&lt;&gt;"",1+MAX($A$83:A86),"")</f>
        <v/>
      </c>
      <c r="B87" s="3"/>
      <c r="C87" s="19"/>
      <c r="D87" s="20"/>
      <c r="E87" s="21"/>
      <c r="F87" s="22"/>
      <c r="G87" s="23"/>
      <c r="H87" s="24"/>
      <c r="I87" s="25"/>
      <c r="J87" s="25"/>
      <c r="K87" s="25"/>
      <c r="L87" s="24"/>
      <c r="M87" s="24"/>
      <c r="N87" s="26"/>
      <c r="O87" s="26"/>
      <c r="P87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39"/>
      <c r="CA87" s="39"/>
      <c r="CB87" s="39"/>
      <c r="CC87" s="39"/>
      <c r="CD87" s="39"/>
      <c r="CE87" s="39"/>
      <c r="CF87" s="39"/>
      <c r="CG87" s="39"/>
      <c r="CH87" s="39"/>
    </row>
    <row r="88" spans="1:410" s="40" customFormat="1" ht="15.6">
      <c r="A88" s="1" t="str">
        <f>IF(F88&lt;&gt;"",1+MAX($A$83:A87),"")</f>
        <v/>
      </c>
      <c r="B88" s="3"/>
      <c r="C88" s="19"/>
      <c r="D88" s="20"/>
      <c r="E88" s="21"/>
      <c r="F88" s="22"/>
      <c r="G88" s="23"/>
      <c r="H88" s="24"/>
      <c r="I88" s="25"/>
      <c r="J88" s="25"/>
      <c r="K88" s="25"/>
      <c r="L88" s="24"/>
      <c r="M88" s="24"/>
      <c r="N88" s="26"/>
      <c r="O88" s="26"/>
      <c r="P88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39"/>
      <c r="CA88" s="39"/>
      <c r="CB88" s="39"/>
      <c r="CC88" s="39"/>
      <c r="CD88" s="39"/>
      <c r="CE88" s="39"/>
      <c r="CF88" s="39"/>
      <c r="CG88" s="39"/>
      <c r="CH88" s="39"/>
    </row>
    <row r="89" spans="1:410" s="40" customFormat="1">
      <c r="A89" s="1" t="str">
        <f>IF(F89&lt;&gt;"",1+MAX($A$83:A88),"")</f>
        <v/>
      </c>
      <c r="B89" s="3"/>
      <c r="C89" s="19"/>
      <c r="D89" s="20"/>
      <c r="E89" s="21"/>
      <c r="F89" s="22"/>
      <c r="G89" s="23"/>
      <c r="H89" s="24"/>
      <c r="I89" s="25"/>
      <c r="J89" s="25"/>
      <c r="K89" s="25"/>
      <c r="L89" s="24"/>
      <c r="M89" s="24"/>
      <c r="N89" s="26"/>
      <c r="O89" s="26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410" s="40" customFormat="1">
      <c r="A90" s="1" t="str">
        <f>IF(F90&lt;&gt;"",1+MAX($A$83:A89),"")</f>
        <v/>
      </c>
      <c r="B90" s="3"/>
      <c r="C90" s="19"/>
      <c r="D90" s="20"/>
      <c r="E90" s="21"/>
      <c r="F90" s="22"/>
      <c r="G90" s="23"/>
      <c r="H90" s="24"/>
      <c r="I90" s="25"/>
      <c r="J90" s="25"/>
      <c r="K90" s="25"/>
      <c r="L90" s="24"/>
      <c r="M90" s="24"/>
      <c r="N90" s="26"/>
      <c r="O90" s="26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410" s="40" customFormat="1">
      <c r="A91" s="1" t="str">
        <f>IF(F91&lt;&gt;"",1+MAX($A$83:A90),"")</f>
        <v/>
      </c>
      <c r="B91" s="3"/>
      <c r="C91" s="19"/>
      <c r="D91" s="20"/>
      <c r="E91" s="21"/>
      <c r="F91" s="22"/>
      <c r="G91" s="23"/>
      <c r="H91" s="24"/>
      <c r="I91" s="25"/>
      <c r="J91" s="25"/>
      <c r="K91" s="25"/>
      <c r="L91" s="24"/>
      <c r="M91" s="24"/>
      <c r="N91" s="26"/>
      <c r="O91" s="26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410" s="40" customFormat="1">
      <c r="A92" s="1" t="str">
        <f>IF(F92&lt;&gt;"",1+MAX($A$83:A91),"")</f>
        <v/>
      </c>
      <c r="B92" s="3"/>
      <c r="C92" s="19"/>
      <c r="D92" s="20"/>
      <c r="E92" s="21"/>
      <c r="F92" s="22"/>
      <c r="G92" s="23"/>
      <c r="H92" s="24"/>
      <c r="I92" s="25"/>
      <c r="J92" s="25"/>
      <c r="K92" s="25"/>
      <c r="L92" s="24"/>
      <c r="M92" s="24"/>
      <c r="N92" s="26"/>
      <c r="O92" s="26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410" s="40" customFormat="1">
      <c r="A93" s="1" t="str">
        <f>IF(F93&lt;&gt;"",1+MAX($A$83:A92),"")</f>
        <v/>
      </c>
      <c r="B93" s="3"/>
      <c r="C93" s="19"/>
      <c r="D93" s="20"/>
      <c r="E93" s="21"/>
      <c r="F93" s="22"/>
      <c r="G93" s="23"/>
      <c r="H93" s="24"/>
      <c r="I93" s="25"/>
      <c r="J93" s="25"/>
      <c r="K93" s="25"/>
      <c r="L93" s="24"/>
      <c r="M93" s="24"/>
      <c r="N93" s="26"/>
      <c r="O93" s="26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94" spans="1:410" s="40" customFormat="1">
      <c r="A94" s="1" t="str">
        <f>IF(F94&lt;&gt;"",1+MAX($A$83:A93),"")</f>
        <v/>
      </c>
      <c r="B94" s="3"/>
      <c r="C94" s="19"/>
      <c r="D94" s="20"/>
      <c r="E94" s="21"/>
      <c r="F94" s="22"/>
      <c r="G94" s="23"/>
      <c r="H94" s="24"/>
      <c r="I94" s="25"/>
      <c r="J94" s="25"/>
      <c r="K94" s="25"/>
      <c r="L94" s="24"/>
      <c r="M94" s="24"/>
      <c r="N94" s="26"/>
      <c r="O94" s="26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</row>
    <row r="95" spans="1:410" s="40" customFormat="1">
      <c r="A95" s="1" t="str">
        <f>IF(F95&lt;&gt;"",1+MAX($A$83:A94),"")</f>
        <v/>
      </c>
      <c r="B95" s="3"/>
      <c r="C95" s="19"/>
      <c r="D95" s="20"/>
      <c r="E95" s="21"/>
      <c r="F95" s="22"/>
      <c r="G95" s="23"/>
      <c r="H95" s="24"/>
      <c r="I95" s="25"/>
      <c r="J95" s="25"/>
      <c r="K95" s="25"/>
      <c r="L95" s="24"/>
      <c r="M95" s="24"/>
      <c r="N95" s="26"/>
      <c r="O95" s="26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</row>
    <row r="96" spans="1:410" s="40" customFormat="1">
      <c r="A96" s="1" t="str">
        <f>IF(F96&lt;&gt;"",1+MAX($A$83:A95),"")</f>
        <v/>
      </c>
      <c r="B96" s="3"/>
      <c r="C96" s="19"/>
      <c r="D96" s="20"/>
      <c r="E96" s="21"/>
      <c r="F96" s="22"/>
      <c r="G96" s="23"/>
      <c r="H96" s="24"/>
      <c r="I96" s="25"/>
      <c r="J96" s="25"/>
      <c r="K96" s="25"/>
      <c r="L96" s="24"/>
      <c r="M96" s="26"/>
      <c r="N96" s="26"/>
      <c r="O96" s="2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</row>
    <row r="97" spans="1:77" s="40" customFormat="1">
      <c r="A97" s="1" t="str">
        <f>IF(F97&lt;&gt;"",1+MAX($A$83:A96),"")</f>
        <v/>
      </c>
      <c r="B97" s="3"/>
      <c r="C97" s="19"/>
      <c r="D97" s="20"/>
      <c r="E97" s="21"/>
      <c r="F97" s="22"/>
      <c r="G97" s="23"/>
      <c r="H97" s="24"/>
      <c r="I97" s="25"/>
      <c r="J97" s="25"/>
      <c r="K97" s="25"/>
      <c r="L97" s="24"/>
      <c r="M97" s="24"/>
      <c r="N97" s="26"/>
      <c r="O97" s="26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</row>
    <row r="98" spans="1:77" s="40" customFormat="1">
      <c r="A98" s="1" t="str">
        <f>IF(F98&lt;&gt;"",1+MAX($A$83:A97),"")</f>
        <v/>
      </c>
      <c r="B98" s="3"/>
      <c r="C98" s="19"/>
      <c r="D98" s="20"/>
      <c r="E98" s="21"/>
      <c r="F98" s="22"/>
      <c r="G98" s="23"/>
      <c r="H98" s="24"/>
      <c r="I98" s="25"/>
      <c r="J98" s="25"/>
      <c r="K98" s="25"/>
      <c r="L98" s="24"/>
      <c r="M98" s="24"/>
      <c r="N98" s="26"/>
      <c r="O98" s="26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</row>
    <row r="99" spans="1:77" s="40" customFormat="1">
      <c r="A99" s="1" t="str">
        <f>IF(F99&lt;&gt;"",1+MAX($A$83:A98),"")</f>
        <v/>
      </c>
      <c r="B99" s="3"/>
      <c r="C99" s="19"/>
      <c r="D99" s="20"/>
      <c r="E99" s="21"/>
      <c r="F99" s="22"/>
      <c r="G99" s="23"/>
      <c r="H99" s="24"/>
      <c r="I99" s="25"/>
      <c r="J99" s="25"/>
      <c r="K99" s="25"/>
      <c r="L99" s="24"/>
      <c r="M99" s="24"/>
      <c r="N99" s="26"/>
      <c r="O99" s="26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</row>
    <row r="100" spans="1:77" s="40" customFormat="1">
      <c r="A100" s="1" t="str">
        <f>IF(F100&lt;&gt;"",1+MAX($A$83:A99),"")</f>
        <v/>
      </c>
      <c r="B100" s="3"/>
      <c r="C100" s="19"/>
      <c r="D100" s="20"/>
      <c r="E100" s="21"/>
      <c r="F100" s="22"/>
      <c r="G100" s="23"/>
      <c r="H100" s="24"/>
      <c r="I100" s="25"/>
      <c r="J100" s="25"/>
      <c r="K100" s="25"/>
      <c r="L100" s="24"/>
      <c r="M100" s="24"/>
      <c r="N100" s="26"/>
      <c r="O100" s="26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</row>
    <row r="101" spans="1:77" s="40" customFormat="1">
      <c r="A101" s="1" t="str">
        <f>IF(F101&lt;&gt;"",1+MAX($A$83:A100),"")</f>
        <v/>
      </c>
      <c r="B101" s="3"/>
      <c r="C101" s="19"/>
      <c r="D101" s="20"/>
      <c r="E101" s="21"/>
      <c r="F101" s="22"/>
      <c r="G101" s="23"/>
      <c r="H101" s="24"/>
      <c r="I101" s="25"/>
      <c r="J101" s="25"/>
      <c r="K101" s="25"/>
      <c r="L101" s="24"/>
      <c r="M101" s="24"/>
      <c r="N101" s="26"/>
      <c r="O101" s="26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</row>
    <row r="102" spans="1:77" s="40" customFormat="1">
      <c r="A102" s="1" t="str">
        <f>IF(F102&lt;&gt;"",1+MAX($A$83:A101),"")</f>
        <v/>
      </c>
      <c r="B102" s="3"/>
      <c r="C102" s="19"/>
      <c r="D102" s="20"/>
      <c r="E102" s="21"/>
      <c r="F102" s="22"/>
      <c r="G102" s="23"/>
      <c r="H102" s="24"/>
      <c r="I102" s="25"/>
      <c r="J102" s="25"/>
      <c r="K102" s="25"/>
      <c r="L102" s="24"/>
      <c r="M102" s="24"/>
      <c r="N102" s="26"/>
      <c r="O102" s="26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</row>
    <row r="103" spans="1:77" s="40" customFormat="1">
      <c r="A103" s="1" t="str">
        <f>IF(F103&lt;&gt;"",1+MAX($A$83:A102),"")</f>
        <v/>
      </c>
      <c r="B103" s="3"/>
      <c r="C103" s="19"/>
      <c r="D103" s="20"/>
      <c r="E103" s="21"/>
      <c r="F103" s="22"/>
      <c r="G103" s="23"/>
      <c r="H103" s="24"/>
      <c r="I103" s="25"/>
      <c r="J103" s="25"/>
      <c r="K103" s="25"/>
      <c r="L103" s="24"/>
      <c r="M103" s="24"/>
      <c r="N103" s="26"/>
      <c r="O103" s="26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</row>
    <row r="104" spans="1:77" s="40" customFormat="1">
      <c r="A104" s="1" t="str">
        <f>IF(F104&lt;&gt;"",1+MAX($A$83:A103),"")</f>
        <v/>
      </c>
      <c r="B104" s="3"/>
      <c r="C104" s="19"/>
      <c r="D104" s="20"/>
      <c r="E104" s="21"/>
      <c r="F104" s="22"/>
      <c r="G104" s="23"/>
      <c r="H104" s="24"/>
      <c r="I104" s="25"/>
      <c r="J104" s="25"/>
      <c r="K104" s="25"/>
      <c r="L104" s="24"/>
      <c r="M104" s="24"/>
      <c r="N104" s="24"/>
      <c r="O104" s="2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</row>
    <row r="105" spans="1:77" s="40" customFormat="1">
      <c r="A105" s="1" t="str">
        <f>IF(F105&lt;&gt;"",1+MAX($A$83:A104),"")</f>
        <v/>
      </c>
      <c r="B105" s="3"/>
      <c r="C105" s="19"/>
      <c r="D105" s="20"/>
      <c r="E105" s="21"/>
      <c r="F105" s="22"/>
      <c r="G105" s="23"/>
      <c r="H105" s="24"/>
      <c r="I105" s="25"/>
      <c r="J105" s="25"/>
      <c r="K105" s="25"/>
      <c r="L105" s="24"/>
      <c r="M105" s="24"/>
      <c r="N105" s="24"/>
      <c r="O105" s="24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s="40" customFormat="1">
      <c r="A106" s="1" t="str">
        <f>IF(F106&lt;&gt;"",1+MAX($A$83:A105),"")</f>
        <v/>
      </c>
      <c r="B106" s="3"/>
      <c r="C106" s="19"/>
      <c r="D106" s="20"/>
      <c r="E106" s="21"/>
      <c r="F106" s="22"/>
      <c r="G106" s="23"/>
      <c r="H106" s="24"/>
      <c r="I106" s="25"/>
      <c r="J106" s="25"/>
      <c r="K106" s="25"/>
      <c r="L106" s="24"/>
      <c r="M106" s="24"/>
      <c r="N106" s="24"/>
      <c r="O106" s="24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</row>
    <row r="107" spans="1:77" s="40" customFormat="1">
      <c r="A107" s="1" t="str">
        <f>IF(F107&lt;&gt;"",1+MAX($A$83:A106),"")</f>
        <v/>
      </c>
      <c r="B107" s="3"/>
      <c r="C107" s="19"/>
      <c r="D107" s="20"/>
      <c r="E107" s="21"/>
      <c r="F107" s="22"/>
      <c r="G107" s="23"/>
      <c r="H107" s="24"/>
      <c r="I107" s="25"/>
      <c r="J107" s="25"/>
      <c r="K107" s="25"/>
      <c r="L107" s="24"/>
      <c r="M107" s="24"/>
      <c r="N107" s="24"/>
      <c r="O107" s="24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40" customFormat="1">
      <c r="A108" s="1" t="str">
        <f>IF(F108&lt;&gt;"",1+MAX($A$83:A107),"")</f>
        <v/>
      </c>
      <c r="B108" s="3"/>
      <c r="C108" s="19"/>
      <c r="D108" s="20"/>
      <c r="E108" s="21"/>
      <c r="F108" s="22"/>
      <c r="G108" s="23"/>
      <c r="H108" s="24"/>
      <c r="I108" s="25"/>
      <c r="J108" s="25"/>
      <c r="K108" s="25"/>
      <c r="L108" s="24"/>
      <c r="M108" s="24"/>
      <c r="N108" s="24"/>
      <c r="O108" s="24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40" customFormat="1">
      <c r="A109" s="1" t="str">
        <f>IF(F109&lt;&gt;"",1+MAX($A$83:A108),"")</f>
        <v/>
      </c>
      <c r="B109" s="3"/>
      <c r="C109" s="19"/>
      <c r="D109" s="20"/>
      <c r="E109" s="21"/>
      <c r="F109" s="22"/>
      <c r="G109" s="23"/>
      <c r="H109" s="24"/>
      <c r="I109" s="25"/>
      <c r="J109" s="25"/>
      <c r="K109" s="25"/>
      <c r="L109" s="24"/>
      <c r="M109" s="24"/>
      <c r="N109" s="24"/>
      <c r="O109" s="24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40" customFormat="1">
      <c r="A110" s="1" t="str">
        <f>IF(F110&lt;&gt;"",1+MAX($A$83:A109),"")</f>
        <v/>
      </c>
      <c r="B110" s="3"/>
      <c r="C110" s="19"/>
      <c r="D110" s="20"/>
      <c r="E110" s="21"/>
      <c r="F110" s="22"/>
      <c r="G110" s="23"/>
      <c r="H110" s="24"/>
      <c r="I110" s="25"/>
      <c r="J110" s="25"/>
      <c r="K110" s="25"/>
      <c r="L110" s="24"/>
      <c r="M110" s="24"/>
      <c r="N110" s="24"/>
      <c r="O110" s="24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40" customFormat="1">
      <c r="A111" s="1" t="str">
        <f>IF(F111&lt;&gt;"",1+MAX($A$83:A110),"")</f>
        <v/>
      </c>
      <c r="B111" s="3"/>
      <c r="C111" s="19"/>
      <c r="D111" s="20"/>
      <c r="E111" s="21"/>
      <c r="F111" s="22"/>
      <c r="G111" s="23"/>
      <c r="H111" s="24"/>
      <c r="I111" s="25"/>
      <c r="J111" s="25"/>
      <c r="K111" s="25"/>
      <c r="L111" s="24"/>
      <c r="M111" s="24"/>
      <c r="N111" s="24"/>
      <c r="O111" s="24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40" customFormat="1">
      <c r="A112" s="1" t="str">
        <f>IF(F112&lt;&gt;"",1+MAX($A$83:A111),"")</f>
        <v/>
      </c>
      <c r="B112" s="3"/>
      <c r="C112" s="19"/>
      <c r="D112" s="20"/>
      <c r="E112" s="21"/>
      <c r="F112" s="22"/>
      <c r="G112" s="23"/>
      <c r="H112" s="24"/>
      <c r="I112" s="25"/>
      <c r="J112" s="25"/>
      <c r="K112" s="25"/>
      <c r="L112" s="24"/>
      <c r="M112" s="24"/>
      <c r="N112" s="24"/>
      <c r="O112" s="24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40" customFormat="1">
      <c r="A113" s="1" t="str">
        <f>IF(F113&lt;&gt;"",1+MAX($A$83:A112),"")</f>
        <v/>
      </c>
      <c r="B113" s="3"/>
      <c r="C113" s="19"/>
      <c r="D113" s="20"/>
      <c r="E113" s="21"/>
      <c r="F113" s="22"/>
      <c r="G113" s="23"/>
      <c r="H113" s="24"/>
      <c r="I113" s="25"/>
      <c r="J113" s="25"/>
      <c r="K113" s="25"/>
      <c r="L113" s="24"/>
      <c r="M113" s="24"/>
      <c r="N113" s="24"/>
      <c r="O113" s="24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40" customFormat="1">
      <c r="A114" s="1" t="str">
        <f>IF(F114&lt;&gt;"",1+MAX($A$83:A113),"")</f>
        <v/>
      </c>
      <c r="B114" s="3"/>
      <c r="C114" s="19"/>
      <c r="D114" s="20"/>
      <c r="E114" s="21"/>
      <c r="F114" s="22"/>
      <c r="G114" s="23"/>
      <c r="H114" s="24"/>
      <c r="I114" s="25"/>
      <c r="J114" s="25"/>
      <c r="K114" s="25"/>
      <c r="L114" s="24"/>
      <c r="M114" s="24"/>
      <c r="N114" s="24"/>
      <c r="O114" s="2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40" customFormat="1">
      <c r="A115" s="1" t="str">
        <f>IF(F115&lt;&gt;"",1+MAX($A$83:A114),"")</f>
        <v/>
      </c>
      <c r="B115" s="3"/>
      <c r="C115" s="19"/>
      <c r="D115" s="20"/>
      <c r="E115" s="21"/>
      <c r="F115" s="22"/>
      <c r="G115" s="23"/>
      <c r="H115" s="24"/>
      <c r="I115" s="25"/>
      <c r="J115" s="25"/>
      <c r="K115" s="25"/>
      <c r="L115" s="24"/>
      <c r="M115" s="24"/>
      <c r="N115" s="24"/>
      <c r="O115" s="24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40" customFormat="1">
      <c r="A116" s="1" t="str">
        <f>IF(F116&lt;&gt;"",1+MAX($A$83:A115),"")</f>
        <v/>
      </c>
      <c r="B116" s="3"/>
      <c r="C116" s="19"/>
      <c r="D116" s="20"/>
      <c r="E116" s="21"/>
      <c r="F116" s="22"/>
      <c r="G116" s="23"/>
      <c r="H116" s="24"/>
      <c r="I116" s="25"/>
      <c r="J116" s="25"/>
      <c r="K116" s="25"/>
      <c r="L116" s="24"/>
      <c r="M116" s="24"/>
      <c r="N116" s="24"/>
      <c r="O116" s="24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40" customFormat="1">
      <c r="A117" s="1" t="str">
        <f>IF(F117&lt;&gt;"",1+MAX($A$83:A116),"")</f>
        <v/>
      </c>
      <c r="B117" s="3"/>
      <c r="C117" s="19"/>
      <c r="D117" s="20"/>
      <c r="E117" s="21"/>
      <c r="F117" s="22"/>
      <c r="G117" s="23"/>
      <c r="H117" s="24"/>
      <c r="I117" s="25"/>
      <c r="J117" s="25"/>
      <c r="K117" s="25"/>
      <c r="L117" s="24"/>
      <c r="M117" s="24"/>
      <c r="N117" s="24"/>
      <c r="O117" s="24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40" customFormat="1">
      <c r="A118" s="1" t="str">
        <f>IF(F118&lt;&gt;"",1+MAX($A$83:A117),"")</f>
        <v/>
      </c>
      <c r="B118" s="3"/>
      <c r="C118" s="19"/>
      <c r="D118" s="20"/>
      <c r="E118" s="21"/>
      <c r="F118" s="22"/>
      <c r="G118" s="23"/>
      <c r="H118" s="24"/>
      <c r="I118" s="25"/>
      <c r="J118" s="25"/>
      <c r="K118" s="25"/>
      <c r="L118" s="24"/>
      <c r="M118" s="24"/>
      <c r="N118" s="24"/>
      <c r="O118" s="24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40" customFormat="1">
      <c r="A119" s="1" t="str">
        <f>IF(F119&lt;&gt;"",1+MAX($A$83:A118),"")</f>
        <v/>
      </c>
      <c r="B119" s="3"/>
      <c r="C119" s="19"/>
      <c r="D119" s="20"/>
      <c r="E119" s="21"/>
      <c r="F119" s="22"/>
      <c r="G119" s="23"/>
      <c r="H119" s="24"/>
      <c r="I119" s="25"/>
      <c r="J119" s="25"/>
      <c r="K119" s="25"/>
      <c r="L119" s="24"/>
      <c r="M119" s="24"/>
      <c r="N119" s="24"/>
      <c r="O119" s="24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40" customFormat="1">
      <c r="A120" s="1" t="str">
        <f>IF(F120&lt;&gt;"",1+MAX($A$83:A119),"")</f>
        <v/>
      </c>
      <c r="B120" s="3"/>
      <c r="C120" s="4"/>
      <c r="D120" s="5"/>
      <c r="E120"/>
      <c r="F120" s="6"/>
      <c r="G120"/>
      <c r="H120" s="7"/>
      <c r="I120" s="8"/>
      <c r="J120" s="8"/>
      <c r="K120" s="8"/>
      <c r="L120"/>
      <c r="M120"/>
      <c r="N120" s="24"/>
      <c r="O120" s="24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40" customFormat="1">
      <c r="A121" s="1" t="str">
        <f>IF(F121&lt;&gt;"",1+MAX($A$83:A120),"")</f>
        <v/>
      </c>
      <c r="B121" s="3"/>
      <c r="C121" s="4"/>
      <c r="D121" s="5"/>
      <c r="E121"/>
      <c r="F121" s="6"/>
      <c r="G121"/>
      <c r="H121" s="7"/>
      <c r="I121" s="8"/>
      <c r="J121" s="8"/>
      <c r="K121" s="8"/>
      <c r="L121"/>
      <c r="M121"/>
      <c r="N121" s="24"/>
      <c r="O121" s="24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40" customFormat="1">
      <c r="A122" s="1" t="str">
        <f>IF(F122&lt;&gt;"",1+MAX($A$83:A121),"")</f>
        <v/>
      </c>
      <c r="B122" s="3"/>
      <c r="C122" s="4"/>
      <c r="D122" s="5"/>
      <c r="E122"/>
      <c r="F122" s="6"/>
      <c r="G122"/>
      <c r="H122" s="7"/>
      <c r="I122" s="8"/>
      <c r="J122" s="8"/>
      <c r="K122" s="8"/>
      <c r="L122"/>
      <c r="M122"/>
      <c r="N122" s="24"/>
      <c r="O122" s="24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40" customFormat="1">
      <c r="A123" s="1" t="str">
        <f>IF(F123&lt;&gt;"",1+MAX($A$83:A122),"")</f>
        <v/>
      </c>
      <c r="B123" s="3"/>
      <c r="C123" s="4"/>
      <c r="D123" s="5"/>
      <c r="E123"/>
      <c r="F123" s="6"/>
      <c r="G123"/>
      <c r="H123" s="7"/>
      <c r="I123" s="8"/>
      <c r="J123" s="8"/>
      <c r="K123" s="8"/>
      <c r="L123"/>
      <c r="M123"/>
      <c r="N123" s="24"/>
      <c r="O123" s="24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40" customFormat="1">
      <c r="A124" s="1" t="str">
        <f>IF(F124&lt;&gt;"",1+MAX($A$83:A123),"")</f>
        <v/>
      </c>
      <c r="B124" s="3"/>
      <c r="C124" s="4"/>
      <c r="D124" s="5"/>
      <c r="E124"/>
      <c r="F124" s="6"/>
      <c r="G124"/>
      <c r="H124" s="7"/>
      <c r="I124" s="8"/>
      <c r="J124" s="8"/>
      <c r="K124" s="8"/>
      <c r="L124"/>
      <c r="M124"/>
      <c r="N124" s="24"/>
      <c r="O124" s="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40" customFormat="1">
      <c r="A125" s="1" t="str">
        <f>IF(F125&lt;&gt;"",1+MAX($A$83:A124),"")</f>
        <v/>
      </c>
      <c r="B125" s="3"/>
      <c r="C125" s="4"/>
      <c r="D125" s="5"/>
      <c r="E125"/>
      <c r="F125" s="6"/>
      <c r="G125"/>
      <c r="H125" s="7"/>
      <c r="I125" s="8"/>
      <c r="J125" s="8"/>
      <c r="K125" s="8"/>
      <c r="L125"/>
      <c r="M125"/>
      <c r="N125" s="24"/>
      <c r="O125" s="24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40" customFormat="1">
      <c r="A126" s="1" t="str">
        <f>IF(F126&lt;&gt;"",1+MAX($A$83:A125),"")</f>
        <v/>
      </c>
      <c r="B126" s="3"/>
      <c r="C126" s="4"/>
      <c r="D126" s="5"/>
      <c r="E126"/>
      <c r="F126" s="6"/>
      <c r="G126"/>
      <c r="H126" s="7"/>
      <c r="I126" s="8"/>
      <c r="J126" s="8"/>
      <c r="K126" s="8"/>
      <c r="L126"/>
      <c r="M126"/>
      <c r="N126" s="24"/>
      <c r="O126" s="24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>
      <c r="A127" s="1" t="str">
        <f>IF(F127&lt;&gt;"",1+MAX($A$83:A126),"")</f>
        <v/>
      </c>
      <c r="N127" s="24"/>
      <c r="O127" s="24"/>
    </row>
    <row r="128" spans="1:77">
      <c r="A128" s="1" t="str">
        <f>IF(F128&lt;&gt;"",1+MAX($A$83:A127),"")</f>
        <v/>
      </c>
      <c r="N128" s="24"/>
      <c r="O128" s="24"/>
    </row>
    <row r="129" spans="1:15">
      <c r="A129" s="1" t="str">
        <f>IF(F129&lt;&gt;"",1+MAX($A$83:A128),"")</f>
        <v/>
      </c>
      <c r="N129" s="24"/>
      <c r="O129" s="24"/>
    </row>
    <row r="130" spans="1:15">
      <c r="A130" s="1" t="str">
        <f>IF(F130&lt;&gt;"",1+MAX($A$83:A129),"")</f>
        <v/>
      </c>
      <c r="N130" s="24"/>
      <c r="O130" s="24"/>
    </row>
    <row r="131" spans="1:15">
      <c r="A131" s="1" t="str">
        <f>IF(F131&lt;&gt;"",1+MAX($A$83:A130),"")</f>
        <v/>
      </c>
      <c r="N131" s="24"/>
      <c r="O131" s="24"/>
    </row>
    <row r="132" spans="1:15">
      <c r="A132" s="1" t="str">
        <f>IF(F132&lt;&gt;"",1+MAX($A$83:A131),"")</f>
        <v/>
      </c>
      <c r="N132" s="24"/>
      <c r="O132" s="24"/>
    </row>
    <row r="133" spans="1:15">
      <c r="A133" s="1" t="str">
        <f>IF(F133&lt;&gt;"",1+MAX($A$83:A132),"")</f>
        <v/>
      </c>
      <c r="N133" s="24"/>
      <c r="O133" s="24"/>
    </row>
    <row r="134" spans="1:15">
      <c r="A134" s="1" t="str">
        <f>IF(F134&lt;&gt;"",1+MAX($A$83:A133),"")</f>
        <v/>
      </c>
      <c r="N134" s="24"/>
      <c r="O134" s="24"/>
    </row>
    <row r="135" spans="1:15">
      <c r="A135" s="1" t="str">
        <f>IF(F135&lt;&gt;"",1+MAX($A$83:A134),"")</f>
        <v/>
      </c>
      <c r="N135" s="24"/>
      <c r="O135" s="24"/>
    </row>
    <row r="136" spans="1:15">
      <c r="A136" s="1" t="str">
        <f>IF(F136&lt;&gt;"",1+MAX($A$83:A135),"")</f>
        <v/>
      </c>
      <c r="N136" s="24"/>
      <c r="O136" s="24"/>
    </row>
    <row r="137" spans="1:15">
      <c r="A137" s="1" t="str">
        <f>IF(F137&lt;&gt;"",1+MAX($A$83:A136),"")</f>
        <v/>
      </c>
      <c r="N137" s="24"/>
      <c r="O137" s="24"/>
    </row>
    <row r="138" spans="1:15">
      <c r="A138" s="1" t="str">
        <f>IF(F138&lt;&gt;"",1+MAX($A$83:A137),"")</f>
        <v/>
      </c>
      <c r="N138" s="24"/>
      <c r="O138" s="24"/>
    </row>
    <row r="139" spans="1:15">
      <c r="A139" s="1" t="str">
        <f>IF(F139&lt;&gt;"",1+MAX($A$83:A138),"")</f>
        <v/>
      </c>
      <c r="N139" s="24"/>
      <c r="O139" s="24"/>
    </row>
    <row r="140" spans="1:15">
      <c r="A140" s="1" t="str">
        <f>IF(F140&lt;&gt;"",1+MAX($A$83:A139),"")</f>
        <v/>
      </c>
      <c r="N140" s="24"/>
      <c r="O140" s="24"/>
    </row>
    <row r="141" spans="1:15">
      <c r="A141" s="1" t="str">
        <f>IF(F141&lt;&gt;"",1+MAX($A$83:A140),"")</f>
        <v/>
      </c>
      <c r="N141" s="24"/>
      <c r="O141" s="24"/>
    </row>
    <row r="142" spans="1:15">
      <c r="A142" s="1" t="str">
        <f>IF(F142&lt;&gt;"",1+MAX($A$83:A141),"")</f>
        <v/>
      </c>
      <c r="N142" s="24"/>
      <c r="O142" s="24"/>
    </row>
    <row r="143" spans="1:15">
      <c r="A143" s="1" t="str">
        <f>IF(F143&lt;&gt;"",1+MAX($A$83:A142),"")</f>
        <v/>
      </c>
      <c r="N143" s="24"/>
      <c r="O143" s="24"/>
    </row>
    <row r="144" spans="1:15">
      <c r="A144" s="1" t="str">
        <f>IF(F144&lt;&gt;"",1+MAX($A$83:A143),"")</f>
        <v/>
      </c>
      <c r="N144" s="24"/>
      <c r="O144" s="24"/>
    </row>
    <row r="145" spans="1:15">
      <c r="A145" s="1" t="str">
        <f>IF(F145&lt;&gt;"",1+MAX($A$83:A144),"")</f>
        <v/>
      </c>
      <c r="N145" s="24"/>
      <c r="O145" s="24"/>
    </row>
    <row r="146" spans="1:15">
      <c r="A146" s="1" t="str">
        <f>IF(F146&lt;&gt;"",1+MAX($A$83:A145),"")</f>
        <v/>
      </c>
      <c r="N146" s="24"/>
      <c r="O146" s="24"/>
    </row>
    <row r="147" spans="1:15">
      <c r="A147" s="1" t="str">
        <f>IF(F147&lt;&gt;"",1+MAX($A$83:A146),"")</f>
        <v/>
      </c>
      <c r="N147" s="24"/>
      <c r="O147" s="24"/>
    </row>
    <row r="148" spans="1:15">
      <c r="A148" s="1" t="str">
        <f>IF(F148&lt;&gt;"",1+MAX($A$83:A147),"")</f>
        <v/>
      </c>
      <c r="N148" s="24"/>
      <c r="O148" s="24"/>
    </row>
    <row r="149" spans="1:15">
      <c r="A149" s="1" t="str">
        <f>IF(F149&lt;&gt;"",1+MAX($A$83:A148),"")</f>
        <v/>
      </c>
      <c r="N149" s="24"/>
      <c r="O149" s="24"/>
    </row>
    <row r="150" spans="1:15">
      <c r="A150" s="1" t="str">
        <f>IF(F150&lt;&gt;"",1+MAX($A$83:A149),"")</f>
        <v/>
      </c>
      <c r="N150" s="24"/>
      <c r="O150" s="24"/>
    </row>
    <row r="151" spans="1:15">
      <c r="A151" s="1" t="str">
        <f>IF(F151&lt;&gt;"",1+MAX($A$83:A150),"")</f>
        <v/>
      </c>
      <c r="N151" s="24"/>
      <c r="O151" s="24"/>
    </row>
    <row r="152" spans="1:15">
      <c r="A152" s="1" t="str">
        <f>IF(F152&lt;&gt;"",1+MAX($A$83:A151),"")</f>
        <v/>
      </c>
      <c r="N152" s="24"/>
      <c r="O152" s="24"/>
    </row>
    <row r="153" spans="1:15">
      <c r="A153" s="1" t="str">
        <f>IF(F153&lt;&gt;"",1+MAX($A$83:A152),"")</f>
        <v/>
      </c>
      <c r="N153" s="24"/>
      <c r="O153" s="24"/>
    </row>
    <row r="154" spans="1:15">
      <c r="A154" s="1" t="str">
        <f>IF(F154&lt;&gt;"",1+MAX($A$83:A153),"")</f>
        <v/>
      </c>
      <c r="N154" s="24"/>
      <c r="O154" s="24"/>
    </row>
    <row r="155" spans="1:15">
      <c r="A155" s="1" t="str">
        <f>IF(F155&lt;&gt;"",1+MAX($A$83:A154),"")</f>
        <v/>
      </c>
      <c r="N155" s="24"/>
      <c r="O155" s="24"/>
    </row>
    <row r="156" spans="1:15">
      <c r="A156" s="1" t="str">
        <f>IF(F156&lt;&gt;"",1+MAX($A$83:A155),"")</f>
        <v/>
      </c>
      <c r="N156" s="24"/>
      <c r="O156" s="24"/>
    </row>
    <row r="157" spans="1:15">
      <c r="A157" s="1" t="str">
        <f>IF(F157&lt;&gt;"",1+MAX($A$83:A156),"")</f>
        <v/>
      </c>
      <c r="N157" s="24"/>
      <c r="O157" s="24"/>
    </row>
    <row r="158" spans="1:15">
      <c r="A158" s="1" t="str">
        <f>IF(F158&lt;&gt;"",1+MAX($A$83:A157),"")</f>
        <v/>
      </c>
      <c r="N158" s="24"/>
      <c r="O158" s="24"/>
    </row>
    <row r="159" spans="1:15">
      <c r="A159" s="1" t="str">
        <f>IF(F159&lt;&gt;"",1+MAX($A$83:A158),"")</f>
        <v/>
      </c>
      <c r="N159" s="24"/>
      <c r="O159" s="24"/>
    </row>
    <row r="160" spans="1:15">
      <c r="A160" s="1" t="str">
        <f>IF(F160&lt;&gt;"",1+MAX($A$83:A159),"")</f>
        <v/>
      </c>
      <c r="N160" s="24"/>
      <c r="O160" s="24"/>
    </row>
    <row r="161" spans="1:15">
      <c r="A161" s="1" t="str">
        <f>IF(F161&lt;&gt;"",1+MAX($A$83:A160),"")</f>
        <v/>
      </c>
      <c r="N161" s="24"/>
      <c r="O161" s="24"/>
    </row>
    <row r="162" spans="1:15">
      <c r="A162" s="1" t="str">
        <f>IF(F162&lt;&gt;"",1+MAX($A$83:A161),"")</f>
        <v/>
      </c>
      <c r="N162" s="24"/>
      <c r="O162" s="24"/>
    </row>
    <row r="163" spans="1:15">
      <c r="A163" s="1" t="str">
        <f>IF(F163&lt;&gt;"",1+MAX($A$83:A162),"")</f>
        <v/>
      </c>
      <c r="N163" s="24"/>
      <c r="O163" s="24"/>
    </row>
    <row r="164" spans="1:15">
      <c r="A164" s="1" t="str">
        <f>IF(F164&lt;&gt;"",1+MAX($A$83:A163),"")</f>
        <v/>
      </c>
      <c r="N164" s="24"/>
      <c r="O164" s="24"/>
    </row>
    <row r="165" spans="1:15">
      <c r="A165" s="1" t="str">
        <f>IF(F165&lt;&gt;"",1+MAX($A$83:A164),"")</f>
        <v/>
      </c>
      <c r="N165" s="24"/>
      <c r="O165" s="24"/>
    </row>
    <row r="166" spans="1:15">
      <c r="A166" s="1" t="str">
        <f>IF(F166&lt;&gt;"",1+MAX($A$83:A165),"")</f>
        <v/>
      </c>
      <c r="N166" s="24"/>
      <c r="O166" s="24"/>
    </row>
    <row r="167" spans="1:15">
      <c r="A167" s="1" t="str">
        <f>IF(F167&lt;&gt;"",1+MAX($A$83:A166),"")</f>
        <v/>
      </c>
      <c r="N167" s="24"/>
      <c r="O167" s="24"/>
    </row>
    <row r="168" spans="1:15">
      <c r="A168" s="1" t="str">
        <f>IF(F168&lt;&gt;"",1+MAX($A$83:A167),"")</f>
        <v/>
      </c>
      <c r="N168" s="24"/>
      <c r="O168" s="24"/>
    </row>
    <row r="169" spans="1:15">
      <c r="A169" s="1" t="str">
        <f>IF(F169&lt;&gt;"",1+MAX($A$83:A168),"")</f>
        <v/>
      </c>
      <c r="N169" s="24"/>
      <c r="O169" s="24"/>
    </row>
    <row r="170" spans="1:15">
      <c r="A170" s="1" t="str">
        <f>IF(F170&lt;&gt;"",1+MAX($A$83:A169),"")</f>
        <v/>
      </c>
      <c r="N170" s="24"/>
      <c r="O170" s="24"/>
    </row>
    <row r="171" spans="1:15">
      <c r="A171" s="1" t="str">
        <f>IF(F171&lt;&gt;"",1+MAX($A$83:A170),"")</f>
        <v/>
      </c>
      <c r="N171" s="24"/>
      <c r="O171" s="24"/>
    </row>
    <row r="172" spans="1:15">
      <c r="A172" s="1" t="str">
        <f>IF(F172&lt;&gt;"",1+MAX($A$83:A171),"")</f>
        <v/>
      </c>
      <c r="N172" s="24"/>
      <c r="O172" s="24"/>
    </row>
    <row r="173" spans="1:15">
      <c r="A173" s="1" t="str">
        <f>IF(F173&lt;&gt;"",1+MAX($A$83:A172),"")</f>
        <v/>
      </c>
      <c r="N173" s="24"/>
      <c r="O173" s="24"/>
    </row>
    <row r="174" spans="1:15">
      <c r="A174" s="1" t="str">
        <f>IF(F174&lt;&gt;"",1+MAX($A$83:A173),"")</f>
        <v/>
      </c>
      <c r="N174" s="24"/>
      <c r="O174" s="24"/>
    </row>
    <row r="175" spans="1:15">
      <c r="A175" s="1" t="str">
        <f>IF(F175&lt;&gt;"",1+MAX($A$83:A174),"")</f>
        <v/>
      </c>
      <c r="N175" s="24"/>
      <c r="O175" s="24"/>
    </row>
    <row r="176" spans="1:15">
      <c r="A176" s="1" t="str">
        <f>IF(F176&lt;&gt;"",1+MAX($A$83:A175),"")</f>
        <v/>
      </c>
      <c r="N176" s="24"/>
      <c r="O176" s="24"/>
    </row>
    <row r="177" spans="1:15">
      <c r="A177" s="1" t="str">
        <f>IF(F177&lt;&gt;"",1+MAX($A$83:A176),"")</f>
        <v/>
      </c>
      <c r="N177" s="24"/>
      <c r="O177" s="24"/>
    </row>
    <row r="178" spans="1:15">
      <c r="A178" s="1" t="str">
        <f>IF(F178&lt;&gt;"",1+MAX($A$83:A177),"")</f>
        <v/>
      </c>
      <c r="N178" s="24"/>
      <c r="O178" s="24"/>
    </row>
    <row r="179" spans="1:15">
      <c r="A179" s="1" t="str">
        <f>IF(F179&lt;&gt;"",1+MAX($A$83:A178),"")</f>
        <v/>
      </c>
      <c r="N179" s="24"/>
      <c r="O179" s="24"/>
    </row>
    <row r="180" spans="1:15">
      <c r="A180" s="1" t="str">
        <f>IF(F180&lt;&gt;"",1+MAX($A$83:A179),"")</f>
        <v/>
      </c>
      <c r="N180" s="24"/>
      <c r="O180" s="24"/>
    </row>
    <row r="181" spans="1:15">
      <c r="A181" s="1" t="str">
        <f>IF(F181&lt;&gt;"",1+MAX($A$83:A180),"")</f>
        <v/>
      </c>
      <c r="N181" s="24"/>
      <c r="O181" s="24"/>
    </row>
    <row r="182" spans="1:15">
      <c r="A182" s="1" t="str">
        <f>IF(F182&lt;&gt;"",1+MAX($A$83:A181),"")</f>
        <v/>
      </c>
      <c r="N182" s="24"/>
      <c r="O182" s="24"/>
    </row>
    <row r="183" spans="1:15">
      <c r="A183" s="1" t="str">
        <f>IF(F183&lt;&gt;"",1+MAX($A$83:A182),"")</f>
        <v/>
      </c>
      <c r="N183" s="24"/>
      <c r="O183" s="24"/>
    </row>
    <row r="184" spans="1:15">
      <c r="A184" s="1" t="str">
        <f>IF(F184&lt;&gt;"",1+MAX($A$83:A183),"")</f>
        <v/>
      </c>
      <c r="N184" s="24"/>
      <c r="O184" s="24"/>
    </row>
    <row r="185" spans="1:15">
      <c r="A185" s="1" t="str">
        <f>IF(F185&lt;&gt;"",1+MAX($A$83:A184),"")</f>
        <v/>
      </c>
      <c r="N185" s="24"/>
      <c r="O185" s="24"/>
    </row>
    <row r="186" spans="1:15">
      <c r="A186" s="1" t="str">
        <f>IF(F186&lt;&gt;"",1+MAX($A$83:A185),"")</f>
        <v/>
      </c>
      <c r="N186" s="24"/>
      <c r="O186" s="24"/>
    </row>
    <row r="187" spans="1:15">
      <c r="A187" s="1" t="str">
        <f>IF(F187&lt;&gt;"",1+MAX($A$83:A186),"")</f>
        <v/>
      </c>
      <c r="N187" s="24"/>
      <c r="O187" s="24"/>
    </row>
    <row r="188" spans="1:15">
      <c r="A188" s="1" t="str">
        <f>IF(F188&lt;&gt;"",1+MAX($A$83:A187),"")</f>
        <v/>
      </c>
      <c r="N188" s="24"/>
      <c r="O188" s="24"/>
    </row>
    <row r="189" spans="1:15">
      <c r="A189" s="1" t="str">
        <f>IF(F189&lt;&gt;"",1+MAX($A$83:A188),"")</f>
        <v/>
      </c>
      <c r="N189" s="24"/>
      <c r="O189" s="24"/>
    </row>
    <row r="190" spans="1:15">
      <c r="A190" s="1" t="str">
        <f>IF(F190&lt;&gt;"",1+MAX($A$83:A189),"")</f>
        <v/>
      </c>
      <c r="N190" s="24"/>
      <c r="O190" s="24"/>
    </row>
    <row r="191" spans="1:15">
      <c r="A191" s="1" t="str">
        <f>IF(F191&lt;&gt;"",1+MAX($A$83:A190),"")</f>
        <v/>
      </c>
      <c r="N191" s="24"/>
      <c r="O191" s="24"/>
    </row>
    <row r="192" spans="1:15">
      <c r="A192" s="1" t="str">
        <f>IF(F192&lt;&gt;"",1+MAX($A$83:A191),"")</f>
        <v/>
      </c>
      <c r="N192" s="24"/>
      <c r="O192" s="24"/>
    </row>
    <row r="193" spans="1:15">
      <c r="A193" s="1" t="str">
        <f>IF(F193&lt;&gt;"",1+MAX($A$83:A192),"")</f>
        <v/>
      </c>
      <c r="N193" s="24"/>
      <c r="O193" s="24"/>
    </row>
    <row r="194" spans="1:15">
      <c r="A194" s="1" t="str">
        <f>IF(F194&lt;&gt;"",1+MAX($A$83:A193),"")</f>
        <v/>
      </c>
      <c r="N194" s="24"/>
      <c r="O194" s="24"/>
    </row>
    <row r="195" spans="1:15">
      <c r="A195" s="1" t="str">
        <f>IF(F195&lt;&gt;"",1+MAX($A$83:A194),"")</f>
        <v/>
      </c>
      <c r="N195" s="24"/>
      <c r="O195" s="24"/>
    </row>
    <row r="196" spans="1:15">
      <c r="A196" s="1" t="str">
        <f>IF(F196&lt;&gt;"",1+MAX($A$83:A195),"")</f>
        <v/>
      </c>
      <c r="N196" s="24"/>
      <c r="O196" s="24"/>
    </row>
    <row r="197" spans="1:15">
      <c r="A197" s="1" t="str">
        <f>IF(F197&lt;&gt;"",1+MAX($A$83:A196),"")</f>
        <v/>
      </c>
      <c r="N197" s="24"/>
      <c r="O197" s="24"/>
    </row>
    <row r="198" spans="1:15">
      <c r="A198" s="1" t="str">
        <f>IF(F198&lt;&gt;"",1+MAX($A$83:A197),"")</f>
        <v/>
      </c>
      <c r="N198" s="24"/>
      <c r="O198" s="24"/>
    </row>
    <row r="199" spans="1:15">
      <c r="A199" s="1" t="str">
        <f>IF(F199&lt;&gt;"",1+MAX($A$83:A198),"")</f>
        <v/>
      </c>
      <c r="N199" s="24"/>
      <c r="O199" s="24"/>
    </row>
    <row r="200" spans="1:15">
      <c r="A200" s="1" t="str">
        <f>IF(F200&lt;&gt;"",1+MAX($A$83:A199),"")</f>
        <v/>
      </c>
      <c r="N200" s="24"/>
      <c r="O200" s="24"/>
    </row>
    <row r="201" spans="1:15">
      <c r="A201" s="1" t="str">
        <f>IF(F201&lt;&gt;"",1+MAX($A$83:A200),"")</f>
        <v/>
      </c>
      <c r="N201" s="24"/>
      <c r="O201" s="24"/>
    </row>
    <row r="202" spans="1:15">
      <c r="A202" s="1" t="str">
        <f>IF(F202&lt;&gt;"",1+MAX($A$83:A201),"")</f>
        <v/>
      </c>
      <c r="N202" s="24"/>
      <c r="O202" s="24"/>
    </row>
    <row r="203" spans="1:15">
      <c r="A203" s="1" t="str">
        <f>IF(F203&lt;&gt;"",1+MAX($A$83:A202),"")</f>
        <v/>
      </c>
      <c r="N203" s="24"/>
      <c r="O203" s="24"/>
    </row>
    <row r="204" spans="1:15">
      <c r="A204" s="1" t="str">
        <f>IF(F204&lt;&gt;"",1+MAX($A$83:A203),"")</f>
        <v/>
      </c>
      <c r="N204" s="24"/>
      <c r="O204" s="24"/>
    </row>
    <row r="205" spans="1:15">
      <c r="A205" s="1" t="str">
        <f>IF(F205&lt;&gt;"",1+MAX($A$83:A204),"")</f>
        <v/>
      </c>
      <c r="N205" s="24"/>
      <c r="O205" s="24"/>
    </row>
    <row r="206" spans="1:15">
      <c r="A206" s="1" t="str">
        <f>IF(F206&lt;&gt;"",1+MAX($A$83:A205),"")</f>
        <v/>
      </c>
      <c r="N206" s="24"/>
      <c r="O206" s="24"/>
    </row>
    <row r="207" spans="1:15">
      <c r="A207" s="1" t="str">
        <f>IF(F207&lt;&gt;"",1+MAX($A$83:A206),"")</f>
        <v/>
      </c>
      <c r="N207" s="24"/>
      <c r="O207" s="24"/>
    </row>
    <row r="208" spans="1:15">
      <c r="A208" s="1" t="str">
        <f>IF(F208&lt;&gt;"",1+MAX($A$83:A207),"")</f>
        <v/>
      </c>
      <c r="N208" s="24"/>
      <c r="O208" s="24"/>
    </row>
    <row r="209" spans="1:15">
      <c r="A209" s="1" t="str">
        <f>IF(F209&lt;&gt;"",1+MAX($A$83:A208),"")</f>
        <v/>
      </c>
      <c r="N209" s="24"/>
      <c r="O209" s="24"/>
    </row>
    <row r="210" spans="1:15">
      <c r="A210" s="1" t="str">
        <f>IF(F210&lt;&gt;"",1+MAX($A$83:A209),"")</f>
        <v/>
      </c>
      <c r="N210" s="24"/>
      <c r="O210" s="24"/>
    </row>
    <row r="211" spans="1:15">
      <c r="A211" s="1" t="str">
        <f>IF(F211&lt;&gt;"",1+MAX($A$83:A210),"")</f>
        <v/>
      </c>
      <c r="N211" s="24"/>
      <c r="O211" s="24"/>
    </row>
    <row r="212" spans="1:15">
      <c r="A212" s="1" t="str">
        <f>IF(F212&lt;&gt;"",1+MAX($A$83:A211),"")</f>
        <v/>
      </c>
      <c r="N212" s="24"/>
      <c r="O212" s="24"/>
    </row>
    <row r="213" spans="1:15">
      <c r="A213" s="1" t="str">
        <f>IF(F213&lt;&gt;"",1+MAX($A$83:A212),"")</f>
        <v/>
      </c>
      <c r="N213" s="24"/>
      <c r="O213" s="24"/>
    </row>
    <row r="214" spans="1:15">
      <c r="A214" s="1" t="str">
        <f>IF(F214&lt;&gt;"",1+MAX($A$83:A213),"")</f>
        <v/>
      </c>
      <c r="N214" s="24"/>
      <c r="O214" s="24"/>
    </row>
    <row r="215" spans="1:15">
      <c r="A215" s="1" t="str">
        <f>IF(F215&lt;&gt;"",1+MAX($A$83:A214),"")</f>
        <v/>
      </c>
      <c r="N215" s="24"/>
      <c r="O215" s="24"/>
    </row>
    <row r="216" spans="1:15">
      <c r="A216" s="1" t="str">
        <f>IF(F216&lt;&gt;"",1+MAX($A$83:A215),"")</f>
        <v/>
      </c>
      <c r="N216" s="24"/>
      <c r="O216" s="24"/>
    </row>
    <row r="217" spans="1:15">
      <c r="A217" s="1" t="str">
        <f>IF(F217&lt;&gt;"",1+MAX($A$83:A216),"")</f>
        <v/>
      </c>
      <c r="N217" s="24"/>
      <c r="O217" s="24"/>
    </row>
    <row r="218" spans="1:15">
      <c r="A218" s="1" t="str">
        <f>IF(F218&lt;&gt;"",1+MAX($A$83:A217),"")</f>
        <v/>
      </c>
      <c r="N218" s="24"/>
      <c r="O218" s="24"/>
    </row>
    <row r="219" spans="1:15">
      <c r="A219" s="1" t="str">
        <f>IF(F219&lt;&gt;"",1+MAX($A$83:A218),"")</f>
        <v/>
      </c>
      <c r="N219" s="24"/>
      <c r="O219" s="24"/>
    </row>
    <row r="220" spans="1:15">
      <c r="A220" s="1" t="str">
        <f>IF(F220&lt;&gt;"",1+MAX($A$83:A219),"")</f>
        <v/>
      </c>
      <c r="N220" s="24"/>
      <c r="O220" s="24"/>
    </row>
    <row r="221" spans="1:15">
      <c r="A221" s="1" t="str">
        <f>IF(F221&lt;&gt;"",1+MAX($A$83:A220),"")</f>
        <v/>
      </c>
      <c r="N221" s="24"/>
      <c r="O221" s="24"/>
    </row>
    <row r="222" spans="1:15">
      <c r="A222" s="1" t="str">
        <f>IF(F222&lt;&gt;"",1+MAX($A$83:A221),"")</f>
        <v/>
      </c>
      <c r="N222" s="24"/>
      <c r="O222" s="24"/>
    </row>
    <row r="223" spans="1:15">
      <c r="A223" s="1" t="str">
        <f>IF(F223&lt;&gt;"",1+MAX($A$83:A222),"")</f>
        <v/>
      </c>
      <c r="N223" s="24"/>
      <c r="O223" s="24"/>
    </row>
    <row r="224" spans="1:15">
      <c r="A224" s="1" t="str">
        <f>IF(F224&lt;&gt;"",1+MAX($A$83:A223),"")</f>
        <v/>
      </c>
      <c r="N224" s="24"/>
      <c r="O224" s="24"/>
    </row>
    <row r="225" spans="1:15">
      <c r="A225" s="1" t="str">
        <f>IF(F225&lt;&gt;"",1+MAX($A$83:A224),"")</f>
        <v/>
      </c>
      <c r="N225" s="24"/>
      <c r="O225" s="24"/>
    </row>
    <row r="226" spans="1:15">
      <c r="A226" s="1" t="str">
        <f>IF(F226&lt;&gt;"",1+MAX($A$83:A225),"")</f>
        <v/>
      </c>
      <c r="N226" s="24"/>
      <c r="O226" s="24"/>
    </row>
    <row r="227" spans="1:15">
      <c r="A227" s="1" t="str">
        <f>IF(F227&lt;&gt;"",1+MAX($A$83:A226),"")</f>
        <v/>
      </c>
      <c r="N227" s="24"/>
      <c r="O227" s="24"/>
    </row>
    <row r="228" spans="1:15">
      <c r="A228" s="1" t="str">
        <f>IF(F228&lt;&gt;"",1+MAX($A$83:A227),"")</f>
        <v/>
      </c>
      <c r="N228" s="24"/>
      <c r="O228" s="24"/>
    </row>
    <row r="229" spans="1:15">
      <c r="A229" s="1" t="str">
        <f>IF(F229&lt;&gt;"",1+MAX($A$83:A228),"")</f>
        <v/>
      </c>
      <c r="N229" s="24"/>
      <c r="O229" s="24"/>
    </row>
    <row r="230" spans="1:15">
      <c r="A230" s="1" t="str">
        <f>IF(F230&lt;&gt;"",1+MAX($A$83:A229),"")</f>
        <v/>
      </c>
      <c r="N230" s="24"/>
      <c r="O230" s="24"/>
    </row>
    <row r="231" spans="1:15">
      <c r="A231" s="1" t="str">
        <f>IF(F231&lt;&gt;"",1+MAX($A$83:A230),"")</f>
        <v/>
      </c>
      <c r="N231" s="24"/>
      <c r="O231" s="24"/>
    </row>
    <row r="232" spans="1:15">
      <c r="A232" s="1" t="str">
        <f>IF(F232&lt;&gt;"",1+MAX($A$83:A231),"")</f>
        <v/>
      </c>
      <c r="N232" s="24"/>
      <c r="O232" s="24"/>
    </row>
    <row r="233" spans="1:15">
      <c r="A233" s="1" t="str">
        <f>IF(F233&lt;&gt;"",1+MAX($A$83:A232),"")</f>
        <v/>
      </c>
      <c r="N233" s="24"/>
      <c r="O233" s="24"/>
    </row>
    <row r="234" spans="1:15">
      <c r="A234" s="1" t="str">
        <f>IF(F234&lt;&gt;"",1+MAX($A$83:A233),"")</f>
        <v/>
      </c>
      <c r="N234" s="24"/>
      <c r="O234" s="24"/>
    </row>
    <row r="235" spans="1:15">
      <c r="A235" s="1" t="str">
        <f>IF(F235&lt;&gt;"",1+MAX($A$83:A234),"")</f>
        <v/>
      </c>
      <c r="N235" s="24"/>
      <c r="O235" s="24"/>
    </row>
    <row r="236" spans="1:15">
      <c r="A236" s="1" t="str">
        <f>IF(F236&lt;&gt;"",1+MAX($A$83:A235),"")</f>
        <v/>
      </c>
      <c r="N236" s="24"/>
      <c r="O236" s="24"/>
    </row>
    <row r="237" spans="1:15">
      <c r="A237" s="1" t="str">
        <f>IF(F237&lt;&gt;"",1+MAX($A$83:A236),"")</f>
        <v/>
      </c>
      <c r="N237" s="24"/>
      <c r="O237" s="24"/>
    </row>
    <row r="238" spans="1:15">
      <c r="A238" s="1" t="str">
        <f>IF(F238&lt;&gt;"",1+MAX($A$83:A237),"")</f>
        <v/>
      </c>
      <c r="N238" s="24"/>
      <c r="O238" s="24"/>
    </row>
    <row r="239" spans="1:15">
      <c r="A239" s="1" t="str">
        <f>IF(F239&lt;&gt;"",1+MAX($A$83:A238),"")</f>
        <v/>
      </c>
      <c r="N239" s="24"/>
      <c r="O239" s="24"/>
    </row>
    <row r="240" spans="1:15">
      <c r="A240" s="1" t="str">
        <f>IF(F240&lt;&gt;"",1+MAX($A$83:A239),"")</f>
        <v/>
      </c>
      <c r="N240" s="24"/>
      <c r="O240" s="24"/>
    </row>
    <row r="241" spans="1:15">
      <c r="A241" s="1" t="str">
        <f>IF(F241&lt;&gt;"",1+MAX($A$83:A240),"")</f>
        <v/>
      </c>
      <c r="N241" s="24"/>
      <c r="O241" s="24"/>
    </row>
    <row r="242" spans="1:15">
      <c r="A242" s="1" t="str">
        <f>IF(F242&lt;&gt;"",1+MAX($A$83:A241),"")</f>
        <v/>
      </c>
      <c r="N242" s="24"/>
      <c r="O242" s="24"/>
    </row>
    <row r="243" spans="1:15">
      <c r="N243" s="24"/>
      <c r="O243" s="24"/>
    </row>
    <row r="244" spans="1:15">
      <c r="N244" s="24"/>
      <c r="O244" s="24"/>
    </row>
    <row r="245" spans="1:15">
      <c r="N245" s="24"/>
      <c r="O245" s="24"/>
    </row>
    <row r="246" spans="1:15">
      <c r="N246" s="24"/>
      <c r="O246" s="24"/>
    </row>
    <row r="247" spans="1:15">
      <c r="N247" s="24"/>
      <c r="O247" s="24"/>
    </row>
    <row r="248" spans="1:15">
      <c r="N248" s="24"/>
      <c r="O248" s="24"/>
    </row>
    <row r="249" spans="1:15">
      <c r="N249" s="24"/>
      <c r="O249" s="24"/>
    </row>
    <row r="250" spans="1:15">
      <c r="N250" s="24"/>
      <c r="O250" s="24"/>
    </row>
    <row r="251" spans="1:15">
      <c r="N251" s="24"/>
      <c r="O251" s="24"/>
    </row>
    <row r="252" spans="1:15">
      <c r="N252" s="24"/>
      <c r="O252" s="24"/>
    </row>
    <row r="253" spans="1:15">
      <c r="N253" s="24"/>
      <c r="O253" s="24"/>
    </row>
    <row r="254" spans="1:15">
      <c r="N254" s="24"/>
      <c r="O254" s="24"/>
    </row>
    <row r="255" spans="1:15">
      <c r="N255" s="24"/>
      <c r="O255" s="24"/>
    </row>
    <row r="256" spans="1:15">
      <c r="N256" s="24"/>
      <c r="O256" s="24"/>
    </row>
    <row r="257" spans="14:15">
      <c r="N257" s="24"/>
      <c r="O257" s="24"/>
    </row>
    <row r="258" spans="14:15">
      <c r="N258" s="24"/>
      <c r="O258" s="24"/>
    </row>
    <row r="259" spans="14:15">
      <c r="N259" s="24"/>
      <c r="O259" s="24"/>
    </row>
    <row r="260" spans="14:15">
      <c r="N260" s="24"/>
      <c r="O260" s="24"/>
    </row>
    <row r="261" spans="14:15">
      <c r="N261" s="24"/>
      <c r="O261" s="24"/>
    </row>
    <row r="262" spans="14:15">
      <c r="N262" s="24"/>
      <c r="O262" s="24"/>
    </row>
    <row r="263" spans="14:15">
      <c r="N263" s="24"/>
      <c r="O263" s="24"/>
    </row>
    <row r="264" spans="14:15">
      <c r="N264" s="24"/>
      <c r="O264" s="24"/>
    </row>
    <row r="265" spans="14:15">
      <c r="N265" s="24"/>
      <c r="O265" s="24"/>
    </row>
    <row r="266" spans="14:15">
      <c r="N266" s="24"/>
      <c r="O266" s="24"/>
    </row>
    <row r="267" spans="14:15">
      <c r="N267" s="24"/>
      <c r="O267" s="24"/>
    </row>
    <row r="268" spans="14:15">
      <c r="N268" s="24"/>
      <c r="O268" s="24"/>
    </row>
    <row r="269" spans="14:15">
      <c r="N269" s="24"/>
      <c r="O269" s="24"/>
    </row>
    <row r="270" spans="14:15">
      <c r="N270" s="24"/>
      <c r="O270" s="24"/>
    </row>
    <row r="271" spans="14:15">
      <c r="N271" s="24"/>
      <c r="O271" s="24"/>
    </row>
    <row r="272" spans="14:15">
      <c r="N272" s="24"/>
      <c r="O272" s="24"/>
    </row>
    <row r="273" spans="14:15">
      <c r="N273" s="24"/>
      <c r="O273" s="24"/>
    </row>
    <row r="274" spans="14:15">
      <c r="N274" s="24"/>
      <c r="O274" s="24"/>
    </row>
    <row r="275" spans="14:15">
      <c r="N275" s="24"/>
      <c r="O275" s="24"/>
    </row>
    <row r="276" spans="14:15">
      <c r="N276" s="24"/>
      <c r="O276" s="24"/>
    </row>
    <row r="277" spans="14:15">
      <c r="N277" s="24"/>
      <c r="O277" s="24"/>
    </row>
    <row r="278" spans="14:15">
      <c r="N278" s="24"/>
      <c r="O278" s="24"/>
    </row>
    <row r="279" spans="14:15">
      <c r="N279" s="24"/>
      <c r="O279" s="24"/>
    </row>
    <row r="280" spans="14:15">
      <c r="N280" s="24"/>
      <c r="O280" s="24"/>
    </row>
    <row r="281" spans="14:15">
      <c r="N281" s="24"/>
      <c r="O281" s="24"/>
    </row>
    <row r="282" spans="14:15">
      <c r="N282" s="24"/>
      <c r="O282" s="24"/>
    </row>
    <row r="283" spans="14:15">
      <c r="N283" s="24"/>
      <c r="O283" s="24"/>
    </row>
    <row r="284" spans="14:15">
      <c r="N284" s="24"/>
      <c r="O284" s="24"/>
    </row>
    <row r="285" spans="14:15">
      <c r="N285" s="24"/>
      <c r="O285" s="24"/>
    </row>
    <row r="286" spans="14:15">
      <c r="N286" s="24"/>
      <c r="O286" s="24"/>
    </row>
    <row r="287" spans="14:15">
      <c r="N287" s="24"/>
      <c r="O287" s="24"/>
    </row>
    <row r="288" spans="14:15">
      <c r="N288" s="24"/>
      <c r="O288" s="24"/>
    </row>
    <row r="289" spans="14:15">
      <c r="N289" s="24"/>
      <c r="O289" s="24"/>
    </row>
    <row r="290" spans="14:15">
      <c r="N290" s="24"/>
      <c r="O290" s="24"/>
    </row>
    <row r="291" spans="14:15">
      <c r="N291" s="24"/>
      <c r="O291" s="24"/>
    </row>
    <row r="292" spans="14:15">
      <c r="N292" s="24"/>
      <c r="O292" s="24"/>
    </row>
    <row r="293" spans="14:15">
      <c r="N293" s="24"/>
      <c r="O293" s="24"/>
    </row>
    <row r="294" spans="14:15">
      <c r="N294" s="24"/>
      <c r="O294" s="24"/>
    </row>
    <row r="295" spans="14:15">
      <c r="N295" s="24"/>
      <c r="O295" s="24"/>
    </row>
    <row r="296" spans="14:15">
      <c r="N296" s="24"/>
      <c r="O296" s="24"/>
    </row>
    <row r="297" spans="14:15">
      <c r="N297" s="24"/>
      <c r="O297" s="24"/>
    </row>
    <row r="298" spans="14:15">
      <c r="N298" s="24"/>
      <c r="O298" s="24"/>
    </row>
    <row r="299" spans="14:15">
      <c r="N299" s="24"/>
      <c r="O299" s="24"/>
    </row>
    <row r="300" spans="14:15">
      <c r="N300" s="24"/>
      <c r="O300" s="24"/>
    </row>
    <row r="301" spans="14:15">
      <c r="N301" s="24"/>
      <c r="O301" s="24"/>
    </row>
    <row r="302" spans="14:15">
      <c r="N302" s="24"/>
      <c r="O302" s="24"/>
    </row>
    <row r="303" spans="14:15">
      <c r="N303" s="24"/>
      <c r="O303" s="24"/>
    </row>
    <row r="304" spans="14:15">
      <c r="N304" s="24"/>
      <c r="O304" s="24"/>
    </row>
    <row r="305" spans="14:15">
      <c r="N305" s="24"/>
      <c r="O305" s="24"/>
    </row>
    <row r="306" spans="14:15">
      <c r="N306" s="24"/>
      <c r="O306" s="24"/>
    </row>
    <row r="307" spans="14:15">
      <c r="N307" s="24"/>
      <c r="O307" s="24"/>
    </row>
    <row r="308" spans="14:15">
      <c r="N308" s="24"/>
      <c r="O308" s="24"/>
    </row>
    <row r="309" spans="14:15">
      <c r="N309" s="24"/>
      <c r="O309" s="24"/>
    </row>
    <row r="310" spans="14:15">
      <c r="N310" s="24"/>
      <c r="O310" s="24"/>
    </row>
    <row r="311" spans="14:15">
      <c r="N311" s="24"/>
      <c r="O311" s="24"/>
    </row>
    <row r="312" spans="14:15">
      <c r="N312" s="24"/>
      <c r="O312" s="24"/>
    </row>
    <row r="313" spans="14:15">
      <c r="N313" s="24"/>
      <c r="O313" s="24"/>
    </row>
    <row r="314" spans="14:15">
      <c r="N314" s="24"/>
      <c r="O314" s="24"/>
    </row>
    <row r="315" spans="14:15">
      <c r="N315" s="24"/>
      <c r="O315" s="24"/>
    </row>
    <row r="316" spans="14:15">
      <c r="N316" s="24"/>
      <c r="O316" s="24"/>
    </row>
    <row r="317" spans="14:15">
      <c r="N317" s="24"/>
      <c r="O317" s="24"/>
    </row>
    <row r="318" spans="14:15">
      <c r="N318" s="24"/>
      <c r="O318" s="24"/>
    </row>
    <row r="319" spans="14:15">
      <c r="N319" s="24"/>
      <c r="O319" s="24"/>
    </row>
    <row r="320" spans="14:15">
      <c r="N320" s="24"/>
      <c r="O320" s="24"/>
    </row>
    <row r="321" spans="14:15">
      <c r="N321" s="24"/>
      <c r="O321" s="24"/>
    </row>
    <row r="322" spans="14:15">
      <c r="N322" s="24"/>
      <c r="O322" s="24"/>
    </row>
    <row r="323" spans="14:15">
      <c r="N323" s="24"/>
      <c r="O323" s="24"/>
    </row>
    <row r="324" spans="14:15">
      <c r="N324" s="24"/>
      <c r="O324" s="24"/>
    </row>
    <row r="325" spans="14:15">
      <c r="N325" s="24"/>
      <c r="O325" s="24"/>
    </row>
    <row r="326" spans="14:15">
      <c r="N326" s="24"/>
      <c r="O326" s="24"/>
    </row>
    <row r="327" spans="14:15">
      <c r="N327" s="24"/>
      <c r="O327" s="24"/>
    </row>
    <row r="328" spans="14:15">
      <c r="N328" s="24"/>
      <c r="O328" s="24"/>
    </row>
    <row r="329" spans="14:15">
      <c r="N329" s="24"/>
      <c r="O329" s="24"/>
    </row>
    <row r="330" spans="14:15">
      <c r="N330" s="24"/>
      <c r="O330" s="24"/>
    </row>
    <row r="331" spans="14:15">
      <c r="N331" s="24"/>
      <c r="O331" s="24"/>
    </row>
    <row r="332" spans="14:15">
      <c r="N332" s="24"/>
      <c r="O332" s="24"/>
    </row>
    <row r="333" spans="14:15">
      <c r="N333" s="24"/>
      <c r="O333" s="24"/>
    </row>
    <row r="334" spans="14:15">
      <c r="N334" s="24"/>
      <c r="O334" s="24"/>
    </row>
    <row r="335" spans="14:15">
      <c r="N335" s="24"/>
      <c r="O335" s="24"/>
    </row>
    <row r="336" spans="14:15">
      <c r="N336" s="24"/>
      <c r="O336" s="24"/>
    </row>
    <row r="337" spans="14:15">
      <c r="N337" s="24"/>
      <c r="O337" s="24"/>
    </row>
    <row r="338" spans="14:15">
      <c r="N338" s="24"/>
      <c r="O338" s="24"/>
    </row>
    <row r="339" spans="14:15">
      <c r="N339" s="24"/>
      <c r="O339" s="24"/>
    </row>
    <row r="340" spans="14:15">
      <c r="N340" s="24"/>
      <c r="O340" s="24"/>
    </row>
    <row r="341" spans="14:15">
      <c r="N341" s="24"/>
      <c r="O341" s="24"/>
    </row>
    <row r="342" spans="14:15">
      <c r="N342" s="24"/>
      <c r="O342" s="24"/>
    </row>
    <row r="343" spans="14:15">
      <c r="N343" s="24"/>
      <c r="O343" s="24"/>
    </row>
    <row r="344" spans="14:15">
      <c r="N344" s="24"/>
      <c r="O344" s="24"/>
    </row>
    <row r="345" spans="14:15">
      <c r="N345" s="24"/>
      <c r="O345" s="24"/>
    </row>
    <row r="346" spans="14:15">
      <c r="N346" s="24"/>
      <c r="O346" s="24"/>
    </row>
    <row r="347" spans="14:15">
      <c r="N347" s="24"/>
      <c r="O347" s="24"/>
    </row>
    <row r="348" spans="14:15">
      <c r="N348" s="24"/>
      <c r="O348" s="24"/>
    </row>
    <row r="349" spans="14:15">
      <c r="N349" s="24"/>
      <c r="O349" s="24"/>
    </row>
    <row r="350" spans="14:15">
      <c r="N350" s="24"/>
      <c r="O350" s="24"/>
    </row>
    <row r="351" spans="14:15">
      <c r="N351" s="24"/>
      <c r="O351" s="24"/>
    </row>
    <row r="352" spans="14:15">
      <c r="N352" s="24"/>
      <c r="O352" s="24"/>
    </row>
    <row r="353" spans="14:15">
      <c r="N353" s="24"/>
      <c r="O353" s="24"/>
    </row>
    <row r="354" spans="14:15">
      <c r="N354" s="24"/>
      <c r="O354" s="24"/>
    </row>
    <row r="355" spans="14:15">
      <c r="N355" s="24"/>
      <c r="O355" s="24"/>
    </row>
    <row r="356" spans="14:15">
      <c r="N356" s="24"/>
      <c r="O356" s="24"/>
    </row>
    <row r="357" spans="14:15">
      <c r="N357" s="24"/>
      <c r="O357" s="24"/>
    </row>
    <row r="358" spans="14:15">
      <c r="N358" s="24"/>
      <c r="O358" s="24"/>
    </row>
    <row r="359" spans="14:15">
      <c r="N359" s="24"/>
      <c r="O359" s="24"/>
    </row>
    <row r="360" spans="14:15">
      <c r="N360" s="24"/>
      <c r="O360" s="24"/>
    </row>
    <row r="361" spans="14:15">
      <c r="N361" s="24"/>
      <c r="O361" s="24"/>
    </row>
    <row r="362" spans="14:15">
      <c r="N362" s="24"/>
      <c r="O362" s="24"/>
    </row>
    <row r="363" spans="14:15">
      <c r="N363" s="24"/>
      <c r="O363" s="24"/>
    </row>
    <row r="364" spans="14:15">
      <c r="N364" s="24"/>
      <c r="O364" s="24"/>
    </row>
    <row r="365" spans="14:15">
      <c r="N365" s="24"/>
      <c r="O365" s="24"/>
    </row>
    <row r="366" spans="14:15">
      <c r="N366" s="24"/>
      <c r="O366" s="24"/>
    </row>
    <row r="367" spans="14:15">
      <c r="N367" s="24"/>
      <c r="O367" s="24"/>
    </row>
    <row r="368" spans="14:15">
      <c r="N368" s="24"/>
      <c r="O368" s="24"/>
    </row>
    <row r="369" spans="14:15">
      <c r="N369" s="24"/>
      <c r="O369" s="24"/>
    </row>
    <row r="370" spans="14:15">
      <c r="N370" s="24"/>
      <c r="O370" s="24"/>
    </row>
    <row r="371" spans="14:15">
      <c r="N371" s="24"/>
      <c r="O371" s="24"/>
    </row>
    <row r="372" spans="14:15">
      <c r="N372" s="24"/>
      <c r="O372" s="24"/>
    </row>
    <row r="373" spans="14:15">
      <c r="N373" s="24"/>
      <c r="O373" s="24"/>
    </row>
    <row r="374" spans="14:15">
      <c r="N374" s="24"/>
      <c r="O374" s="24"/>
    </row>
    <row r="375" spans="14:15">
      <c r="N375" s="24"/>
      <c r="O375" s="24"/>
    </row>
    <row r="376" spans="14:15">
      <c r="N376" s="24"/>
      <c r="O376" s="24"/>
    </row>
    <row r="377" spans="14:15">
      <c r="N377" s="24"/>
      <c r="O377" s="24"/>
    </row>
    <row r="378" spans="14:15">
      <c r="N378" s="24"/>
      <c r="O378" s="24"/>
    </row>
    <row r="379" spans="14:15">
      <c r="N379" s="24"/>
      <c r="O379" s="24"/>
    </row>
    <row r="380" spans="14:15">
      <c r="N380" s="24"/>
      <c r="O380" s="24"/>
    </row>
    <row r="381" spans="14:15">
      <c r="N381" s="24"/>
      <c r="O381" s="24"/>
    </row>
    <row r="382" spans="14:15">
      <c r="N382" s="24"/>
      <c r="O382" s="24"/>
    </row>
    <row r="383" spans="14:15">
      <c r="N383" s="24"/>
      <c r="O383" s="24"/>
    </row>
    <row r="384" spans="14:15">
      <c r="N384" s="24"/>
      <c r="O384" s="24"/>
    </row>
    <row r="385" spans="14:15">
      <c r="N385" s="24"/>
      <c r="O385" s="24"/>
    </row>
    <row r="386" spans="14:15">
      <c r="N386" s="24"/>
      <c r="O386" s="24"/>
    </row>
    <row r="387" spans="14:15">
      <c r="N387" s="24"/>
      <c r="O387" s="24"/>
    </row>
    <row r="388" spans="14:15">
      <c r="N388" s="24"/>
      <c r="O388" s="24"/>
    </row>
    <row r="389" spans="14:15">
      <c r="N389" s="24"/>
      <c r="O389" s="24"/>
    </row>
    <row r="390" spans="14:15">
      <c r="N390" s="24"/>
      <c r="O390" s="24"/>
    </row>
    <row r="391" spans="14:15">
      <c r="N391" s="24"/>
      <c r="O391" s="24"/>
    </row>
    <row r="392" spans="14:15">
      <c r="N392" s="24"/>
      <c r="O392" s="24"/>
    </row>
    <row r="393" spans="14:15">
      <c r="N393" s="24"/>
      <c r="O393" s="24"/>
    </row>
    <row r="394" spans="14:15">
      <c r="N394" s="24"/>
      <c r="O394" s="24"/>
    </row>
    <row r="395" spans="14:15">
      <c r="N395" s="24"/>
      <c r="O395" s="24"/>
    </row>
    <row r="396" spans="14:15">
      <c r="N396" s="24"/>
      <c r="O396" s="24"/>
    </row>
    <row r="397" spans="14:15">
      <c r="N397" s="24"/>
      <c r="O397" s="24"/>
    </row>
    <row r="398" spans="14:15">
      <c r="N398" s="24"/>
      <c r="O398" s="24"/>
    </row>
    <row r="399" spans="14:15">
      <c r="N399" s="24"/>
      <c r="O399" s="24"/>
    </row>
    <row r="400" spans="14:15">
      <c r="N400" s="24"/>
      <c r="O400" s="24"/>
    </row>
    <row r="401" spans="14:15">
      <c r="N401" s="24"/>
      <c r="O401" s="24"/>
    </row>
    <row r="402" spans="14:15">
      <c r="N402" s="24"/>
      <c r="O402" s="24"/>
    </row>
    <row r="403" spans="14:15">
      <c r="N403" s="24"/>
      <c r="O403" s="24"/>
    </row>
    <row r="404" spans="14:15">
      <c r="N404" s="24"/>
      <c r="O404" s="24"/>
    </row>
    <row r="405" spans="14:15">
      <c r="N405" s="24"/>
      <c r="O405" s="24"/>
    </row>
    <row r="406" spans="14:15">
      <c r="N406" s="24"/>
      <c r="O406" s="24"/>
    </row>
    <row r="407" spans="14:15">
      <c r="N407" s="24"/>
      <c r="O407" s="24"/>
    </row>
    <row r="408" spans="14:15">
      <c r="N408" s="24"/>
      <c r="O408" s="24"/>
    </row>
    <row r="409" spans="14:15">
      <c r="N409" s="24"/>
      <c r="O409" s="24"/>
    </row>
    <row r="410" spans="14:15">
      <c r="N410" s="24"/>
      <c r="O410" s="24"/>
    </row>
    <row r="411" spans="14:15">
      <c r="N411" s="24"/>
      <c r="O411" s="24"/>
    </row>
    <row r="412" spans="14:15">
      <c r="N412" s="24"/>
      <c r="O412" s="24"/>
    </row>
    <row r="413" spans="14:15">
      <c r="N413" s="24"/>
      <c r="O413" s="24"/>
    </row>
    <row r="414" spans="14:15">
      <c r="N414" s="24"/>
      <c r="O414" s="24"/>
    </row>
    <row r="415" spans="14:15">
      <c r="N415" s="24"/>
      <c r="O415" s="24"/>
    </row>
    <row r="416" spans="14:15">
      <c r="N416" s="24"/>
      <c r="O416" s="24"/>
    </row>
    <row r="417" spans="14:15">
      <c r="N417" s="24"/>
      <c r="O417" s="24"/>
    </row>
    <row r="418" spans="14:15">
      <c r="N418" s="24"/>
      <c r="O418" s="24"/>
    </row>
    <row r="419" spans="14:15">
      <c r="N419" s="24"/>
      <c r="O419" s="24"/>
    </row>
    <row r="420" spans="14:15">
      <c r="N420" s="24"/>
      <c r="O420" s="24"/>
    </row>
    <row r="421" spans="14:15">
      <c r="N421" s="24"/>
      <c r="O421" s="24"/>
    </row>
    <row r="422" spans="14:15">
      <c r="N422" s="24"/>
      <c r="O422" s="24"/>
    </row>
    <row r="423" spans="14:15">
      <c r="N423" s="24"/>
      <c r="O423" s="24"/>
    </row>
    <row r="424" spans="14:15">
      <c r="N424" s="24"/>
      <c r="O424" s="24"/>
    </row>
    <row r="425" spans="14:15">
      <c r="N425" s="24"/>
      <c r="O425" s="24"/>
    </row>
    <row r="426" spans="14:15">
      <c r="N426" s="24"/>
      <c r="O426" s="24"/>
    </row>
    <row r="427" spans="14:15">
      <c r="N427" s="24"/>
      <c r="O427" s="24"/>
    </row>
    <row r="428" spans="14:15">
      <c r="N428" s="24"/>
      <c r="O428" s="24"/>
    </row>
    <row r="429" spans="14:15">
      <c r="N429" s="24"/>
      <c r="O429" s="24"/>
    </row>
  </sheetData>
  <mergeCells count="24">
    <mergeCell ref="A26:O26"/>
    <mergeCell ref="A1:P1"/>
    <mergeCell ref="D2:E2"/>
    <mergeCell ref="F2:I2"/>
    <mergeCell ref="D4:E4"/>
    <mergeCell ref="F4:I4"/>
    <mergeCell ref="A2:B3"/>
    <mergeCell ref="C2:C3"/>
    <mergeCell ref="C4:C5"/>
    <mergeCell ref="A4:B5"/>
    <mergeCell ref="A9:O9"/>
    <mergeCell ref="B28:B72"/>
    <mergeCell ref="K81:O81"/>
    <mergeCell ref="K82:O82"/>
    <mergeCell ref="A77:C77"/>
    <mergeCell ref="K77:M77"/>
    <mergeCell ref="K78:M78"/>
    <mergeCell ref="K79:M79"/>
    <mergeCell ref="K80:M80"/>
    <mergeCell ref="A74:C74"/>
    <mergeCell ref="K74:O74"/>
    <mergeCell ref="A75:C75"/>
    <mergeCell ref="A76:C76"/>
    <mergeCell ref="K76:P76"/>
  </mergeCells>
  <pageMargins left="0.7" right="0.7" top="0.75" bottom="0.75" header="0.3" footer="0.3"/>
  <pageSetup scale="3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FC5F65A-8462-4A35-B017-969E64FC70ED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Leonard</cp:lastModifiedBy>
  <cp:lastPrinted>2020-09-10T21:20:00Z</cp:lastPrinted>
  <dcterms:created xsi:type="dcterms:W3CDTF">2018-05-17T19:16:00Z</dcterms:created>
  <dcterms:modified xsi:type="dcterms:W3CDTF">2024-10-23T21:43:15Z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0405DEA18B68449D8537BD939DD57EFC</vt:lpwstr>
  </property>
  <property fmtid="{D5CDD505-2E9C-101B-9397-08002B2CF9AE}" pid="4" name="KSOProductBuildVer">
    <vt:lpwstr>1033-11.2.0.10443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LinkedDataId">
    <vt:lpwstr>{1FC5F65A-8462-4A35-B017-969E64FC70ED}</vt:lpwstr>
  </property>
</Properties>
</file>