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D:\ESTIMATION\PORTFOLIO\Projects\MECHANICAL &amp; PLUMBING\"/>
    </mc:Choice>
  </mc:AlternateContent>
  <xr:revisionPtr revIDLastSave="0" documentId="13_ncr:1_{474E535A-7A63-44E0-958D-C3E4312EF0DB}" xr6:coauthVersionLast="47" xr6:coauthVersionMax="47" xr10:uidLastSave="{00000000-0000-0000-0000-000000000000}"/>
  <bookViews>
    <workbookView xWindow="-108" yWindow="-108" windowWidth="23256" windowHeight="12456" tabRatio="647" firstSheet="2" activeTab="2" xr2:uid="{00000000-000D-0000-FFFF-FFFF00000000}"/>
  </bookViews>
  <sheets>
    <sheet name="Chart1" sheetId="14" state="hidden" r:id="rId1"/>
    <sheet name="Sheet1" sheetId="15" state="hidden" r:id="rId2"/>
    <sheet name="Plumbing Estimate" sheetId="16" r:id="rId3"/>
  </sheets>
  <definedNames>
    <definedName name="_xlnm._FilterDatabase" localSheetId="2" hidden="1">'Plumbing Estimate'!$A$5:$L$163</definedName>
    <definedName name="_xlnm.Print_Area" localSheetId="2">'Plumbing Estimate'!$A$1:$L$182</definedName>
    <definedName name="Total">#REF!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137" i="16" l="1"/>
  <c r="K137" i="16" s="1"/>
  <c r="E137" i="16"/>
  <c r="H137" i="16" s="1"/>
  <c r="C151" i="16"/>
  <c r="I110" i="16"/>
  <c r="K110" i="16" s="1"/>
  <c r="E110" i="16"/>
  <c r="H110" i="16" s="1"/>
  <c r="I107" i="16"/>
  <c r="K107" i="16" s="1"/>
  <c r="E107" i="16"/>
  <c r="H107" i="16" s="1"/>
  <c r="I83" i="16"/>
  <c r="K83" i="16" s="1"/>
  <c r="E83" i="16"/>
  <c r="H83" i="16" s="1"/>
  <c r="I82" i="16"/>
  <c r="K82" i="16" s="1"/>
  <c r="E82" i="16"/>
  <c r="H82" i="16" s="1"/>
  <c r="I79" i="16"/>
  <c r="K79" i="16" s="1"/>
  <c r="E79" i="16"/>
  <c r="H79" i="16" s="1"/>
  <c r="I78" i="16"/>
  <c r="K78" i="16" s="1"/>
  <c r="E78" i="16"/>
  <c r="H78" i="16" s="1"/>
  <c r="I77" i="16"/>
  <c r="K77" i="16" s="1"/>
  <c r="E77" i="16"/>
  <c r="H77" i="16" s="1"/>
  <c r="I26" i="16"/>
  <c r="K26" i="16" s="1"/>
  <c r="E26" i="16"/>
  <c r="H26" i="16" s="1"/>
  <c r="I23" i="16"/>
  <c r="K23" i="16" s="1"/>
  <c r="E23" i="16"/>
  <c r="H23" i="16" s="1"/>
  <c r="I22" i="16"/>
  <c r="K22" i="16" s="1"/>
  <c r="E22" i="16"/>
  <c r="H22" i="16" s="1"/>
  <c r="I21" i="16"/>
  <c r="K21" i="16" s="1"/>
  <c r="E21" i="16"/>
  <c r="H21" i="16" s="1"/>
  <c r="I17" i="16"/>
  <c r="K17" i="16" s="1"/>
  <c r="E17" i="16"/>
  <c r="H17" i="16" s="1"/>
  <c r="I16" i="16"/>
  <c r="K16" i="16" s="1"/>
  <c r="E16" i="16"/>
  <c r="H16" i="16" s="1"/>
  <c r="E11" i="16"/>
  <c r="H11" i="16" s="1"/>
  <c r="I11" i="16"/>
  <c r="K11" i="16" s="1"/>
  <c r="I20" i="16"/>
  <c r="K20" i="16" s="1"/>
  <c r="E20" i="16"/>
  <c r="H20" i="16" s="1"/>
  <c r="L137" i="16" l="1"/>
  <c r="L110" i="16"/>
  <c r="L107" i="16"/>
  <c r="L77" i="16"/>
  <c r="L79" i="16"/>
  <c r="L83" i="16"/>
  <c r="L78" i="16"/>
  <c r="L82" i="16"/>
  <c r="L26" i="16"/>
  <c r="L22" i="16"/>
  <c r="L21" i="16"/>
  <c r="L23" i="16"/>
  <c r="L16" i="16"/>
  <c r="L17" i="16"/>
  <c r="L11" i="16"/>
  <c r="L20" i="16"/>
  <c r="I151" i="16"/>
  <c r="E151" i="16"/>
  <c r="I50" i="16"/>
  <c r="K50" i="16" s="1"/>
  <c r="E50" i="16"/>
  <c r="H50" i="16" s="1"/>
  <c r="I49" i="16"/>
  <c r="K49" i="16" s="1"/>
  <c r="E49" i="16"/>
  <c r="H49" i="16" s="1"/>
  <c r="I48" i="16"/>
  <c r="K48" i="16" s="1"/>
  <c r="E48" i="16"/>
  <c r="H48" i="16" s="1"/>
  <c r="I134" i="16"/>
  <c r="K134" i="16" s="1"/>
  <c r="E134" i="16"/>
  <c r="H134" i="16" s="1"/>
  <c r="I133" i="16"/>
  <c r="K133" i="16" s="1"/>
  <c r="E133" i="16"/>
  <c r="H133" i="16" s="1"/>
  <c r="I132" i="16"/>
  <c r="K132" i="16" s="1"/>
  <c r="E132" i="16"/>
  <c r="H132" i="16" s="1"/>
  <c r="I131" i="16"/>
  <c r="K131" i="16" s="1"/>
  <c r="E131" i="16"/>
  <c r="H131" i="16" s="1"/>
  <c r="H151" i="16" l="1"/>
  <c r="J151" i="16"/>
  <c r="K151" i="16" s="1"/>
  <c r="L49" i="16"/>
  <c r="L132" i="16"/>
  <c r="L48" i="16"/>
  <c r="L50" i="16"/>
  <c r="L131" i="16"/>
  <c r="L133" i="16"/>
  <c r="L134" i="16"/>
  <c r="I158" i="16"/>
  <c r="K158" i="16" s="1"/>
  <c r="E158" i="16"/>
  <c r="H158" i="16" s="1"/>
  <c r="I118" i="16"/>
  <c r="K118" i="16" s="1"/>
  <c r="E118" i="16"/>
  <c r="H118" i="16" s="1"/>
  <c r="I117" i="16"/>
  <c r="K117" i="16" s="1"/>
  <c r="E117" i="16"/>
  <c r="H117" i="16" s="1"/>
  <c r="I128" i="16"/>
  <c r="K128" i="16" s="1"/>
  <c r="E128" i="16"/>
  <c r="H128" i="16" s="1"/>
  <c r="I102" i="16"/>
  <c r="K102" i="16" s="1"/>
  <c r="E102" i="16"/>
  <c r="H102" i="16" s="1"/>
  <c r="I103" i="16"/>
  <c r="K103" i="16" s="1"/>
  <c r="E103" i="16"/>
  <c r="H103" i="16" s="1"/>
  <c r="I101" i="16"/>
  <c r="K101" i="16" s="1"/>
  <c r="E101" i="16"/>
  <c r="H101" i="16" s="1"/>
  <c r="I96" i="16"/>
  <c r="K96" i="16" s="1"/>
  <c r="E96" i="16"/>
  <c r="H96" i="16" s="1"/>
  <c r="I97" i="16"/>
  <c r="K97" i="16" s="1"/>
  <c r="E97" i="16"/>
  <c r="H97" i="16" s="1"/>
  <c r="I95" i="16"/>
  <c r="K95" i="16" s="1"/>
  <c r="E95" i="16"/>
  <c r="H95" i="16" s="1"/>
  <c r="I73" i="16"/>
  <c r="K73" i="16" s="1"/>
  <c r="E73" i="16"/>
  <c r="H73" i="16" s="1"/>
  <c r="I72" i="16"/>
  <c r="K72" i="16" s="1"/>
  <c r="E72" i="16"/>
  <c r="H72" i="16" s="1"/>
  <c r="I74" i="16"/>
  <c r="K74" i="16" s="1"/>
  <c r="E74" i="16"/>
  <c r="H74" i="16" s="1"/>
  <c r="I66" i="16"/>
  <c r="K66" i="16" s="1"/>
  <c r="E66" i="16"/>
  <c r="H66" i="16" s="1"/>
  <c r="I68" i="16"/>
  <c r="K68" i="16" s="1"/>
  <c r="E68" i="16"/>
  <c r="H68" i="16" s="1"/>
  <c r="I67" i="16"/>
  <c r="K67" i="16" s="1"/>
  <c r="E67" i="16"/>
  <c r="H67" i="16" s="1"/>
  <c r="I62" i="16"/>
  <c r="K62" i="16" s="1"/>
  <c r="E62" i="16"/>
  <c r="H62" i="16" s="1"/>
  <c r="I34" i="16"/>
  <c r="K34" i="16" s="1"/>
  <c r="E34" i="16"/>
  <c r="H34" i="16" s="1"/>
  <c r="I30" i="16"/>
  <c r="K30" i="16" s="1"/>
  <c r="E30" i="16"/>
  <c r="H30" i="16" s="1"/>
  <c r="E144" i="16"/>
  <c r="H144" i="16" s="1"/>
  <c r="I144" i="16"/>
  <c r="K144" i="16" s="1"/>
  <c r="E147" i="16"/>
  <c r="H147" i="16" s="1"/>
  <c r="I148" i="16"/>
  <c r="K148" i="16" s="1"/>
  <c r="E148" i="16"/>
  <c r="H148" i="16" s="1"/>
  <c r="I147" i="16"/>
  <c r="K147" i="16" s="1"/>
  <c r="I125" i="16"/>
  <c r="K125" i="16" s="1"/>
  <c r="E125" i="16"/>
  <c r="H125" i="16" s="1"/>
  <c r="I15" i="16"/>
  <c r="K15" i="16" s="1"/>
  <c r="E15" i="16"/>
  <c r="H15" i="16" s="1"/>
  <c r="I10" i="16"/>
  <c r="K10" i="16" s="1"/>
  <c r="E10" i="16"/>
  <c r="H10" i="16" s="1"/>
  <c r="I154" i="16"/>
  <c r="K154" i="16" s="1"/>
  <c r="E154" i="16"/>
  <c r="H154" i="16" s="1"/>
  <c r="I140" i="16"/>
  <c r="K140" i="16" s="1"/>
  <c r="E140" i="16"/>
  <c r="H140" i="16" s="1"/>
  <c r="I121" i="16"/>
  <c r="K121" i="16" s="1"/>
  <c r="E121" i="16"/>
  <c r="H121" i="16" s="1"/>
  <c r="I91" i="16"/>
  <c r="K91" i="16" s="1"/>
  <c r="E91" i="16"/>
  <c r="H91" i="16" s="1"/>
  <c r="I87" i="16"/>
  <c r="K87" i="16" s="1"/>
  <c r="E87" i="16"/>
  <c r="H87" i="16" s="1"/>
  <c r="I53" i="16"/>
  <c r="K53" i="16" s="1"/>
  <c r="E53" i="16"/>
  <c r="H53" i="16" s="1"/>
  <c r="I45" i="16"/>
  <c r="K45" i="16" s="1"/>
  <c r="E45" i="16"/>
  <c r="H45" i="16" s="1"/>
  <c r="I44" i="16"/>
  <c r="K44" i="16" s="1"/>
  <c r="E44" i="16"/>
  <c r="H44" i="16" s="1"/>
  <c r="I43" i="16"/>
  <c r="K43" i="16" s="1"/>
  <c r="E43" i="16"/>
  <c r="H43" i="16" s="1"/>
  <c r="I39" i="16"/>
  <c r="K39" i="16" s="1"/>
  <c r="E39" i="16"/>
  <c r="H39" i="16" s="1"/>
  <c r="I38" i="16"/>
  <c r="K38" i="16" s="1"/>
  <c r="E38" i="16"/>
  <c r="H38" i="16" s="1"/>
  <c r="I61" i="16"/>
  <c r="K61" i="16" s="1"/>
  <c r="E61" i="16"/>
  <c r="H61" i="16" s="1"/>
  <c r="I57" i="16"/>
  <c r="K57" i="16" s="1"/>
  <c r="E57" i="16"/>
  <c r="H57" i="16" s="1"/>
  <c r="I104" i="16"/>
  <c r="K104" i="16" s="1"/>
  <c r="E104" i="16"/>
  <c r="H104" i="16" s="1"/>
  <c r="I143" i="16"/>
  <c r="K143" i="16" s="1"/>
  <c r="E143" i="16"/>
  <c r="H143" i="16" s="1"/>
  <c r="I122" i="16"/>
  <c r="K122" i="16" s="1"/>
  <c r="E122" i="16"/>
  <c r="H122" i="16" s="1"/>
  <c r="I114" i="16"/>
  <c r="K114" i="16" s="1"/>
  <c r="E114" i="16"/>
  <c r="H114" i="16" s="1"/>
  <c r="I113" i="16"/>
  <c r="K113" i="16" s="1"/>
  <c r="E113" i="16"/>
  <c r="H113" i="16" s="1"/>
  <c r="I159" i="16"/>
  <c r="K159" i="16" s="1"/>
  <c r="E159" i="16"/>
  <c r="H159" i="16" s="1"/>
  <c r="I157" i="16"/>
  <c r="K157" i="16" s="1"/>
  <c r="E157" i="16"/>
  <c r="H157" i="16" s="1"/>
  <c r="L34" i="16" l="1"/>
  <c r="L151" i="16"/>
  <c r="L62" i="16"/>
  <c r="L87" i="16"/>
  <c r="L91" i="16"/>
  <c r="L30" i="16"/>
  <c r="L158" i="16"/>
  <c r="L97" i="16"/>
  <c r="K161" i="16"/>
  <c r="K162" i="16"/>
  <c r="L122" i="16"/>
  <c r="L66" i="16"/>
  <c r="L114" i="16"/>
  <c r="L125" i="16"/>
  <c r="L144" i="16"/>
  <c r="L140" i="16"/>
  <c r="L10" i="16"/>
  <c r="L96" i="16"/>
  <c r="L67" i="16"/>
  <c r="L74" i="16"/>
  <c r="L95" i="16"/>
  <c r="L102" i="16"/>
  <c r="L61" i="16"/>
  <c r="L117" i="16"/>
  <c r="L147" i="16"/>
  <c r="L157" i="16"/>
  <c r="L38" i="16"/>
  <c r="L53" i="16"/>
  <c r="L154" i="16"/>
  <c r="L68" i="16"/>
  <c r="L45" i="16"/>
  <c r="L159" i="16"/>
  <c r="L57" i="16"/>
  <c r="L43" i="16"/>
  <c r="L121" i="16"/>
  <c r="L128" i="16"/>
  <c r="L118" i="16"/>
  <c r="L72" i="16"/>
  <c r="L103" i="16"/>
  <c r="L39" i="16"/>
  <c r="L148" i="16"/>
  <c r="L101" i="16"/>
  <c r="L113" i="16"/>
  <c r="L143" i="16"/>
  <c r="L44" i="16"/>
  <c r="L15" i="16"/>
  <c r="L104" i="16"/>
  <c r="L73" i="16"/>
  <c r="K165" i="16" l="1"/>
  <c r="K163" i="16"/>
  <c r="K164" i="16" s="1"/>
  <c r="K166" i="16" l="1"/>
</calcChain>
</file>

<file path=xl/sharedStrings.xml><?xml version="1.0" encoding="utf-8"?>
<sst xmlns="http://schemas.openxmlformats.org/spreadsheetml/2006/main" count="231" uniqueCount="146">
  <si>
    <t>DESCRIPTION</t>
  </si>
  <si>
    <t>QUANTITY</t>
  </si>
  <si>
    <t>QTY WITH
WASTAGE</t>
  </si>
  <si>
    <t>PROJECT:</t>
  </si>
  <si>
    <t>ADDRESS:</t>
  </si>
  <si>
    <t>EA</t>
  </si>
  <si>
    <t>LFT</t>
  </si>
  <si>
    <t>REV:</t>
  </si>
  <si>
    <t>SCOPE OF ESTIMATE:</t>
  </si>
  <si>
    <t>I</t>
  </si>
  <si>
    <t>SUPPLY &amp; INSTALLATION</t>
  </si>
  <si>
    <t>SR.
NO.</t>
  </si>
  <si>
    <t>WASTAGE</t>
  </si>
  <si>
    <t>UNIT</t>
  </si>
  <si>
    <t>UNIT 
COST</t>
  </si>
  <si>
    <t>MATERIAL 
COST</t>
  </si>
  <si>
    <t xml:space="preserve">TOTAL MATERIAL COST  </t>
  </si>
  <si>
    <t xml:space="preserve">TOTAL COST  </t>
  </si>
  <si>
    <t xml:space="preserve">OVERHEADS &amp; PROFIT  </t>
  </si>
  <si>
    <t xml:space="preserve">TOTAL BID  </t>
  </si>
  <si>
    <t xml:space="preserve"> </t>
  </si>
  <si>
    <t>ELBOW</t>
  </si>
  <si>
    <t>LABOR RATE</t>
  </si>
  <si>
    <t>LABOR HOURS</t>
  </si>
  <si>
    <t>REDUCER</t>
  </si>
  <si>
    <t>TOTAL
COST</t>
  </si>
  <si>
    <t>NEW WORK</t>
  </si>
  <si>
    <t>LABOR 
RATE</t>
  </si>
  <si>
    <t>LABOR
 COST</t>
  </si>
  <si>
    <t xml:space="preserve">TOTAL LABOR COST  </t>
  </si>
  <si>
    <t>PLUMBING ESTIMATE</t>
  </si>
  <si>
    <t>WYE</t>
  </si>
  <si>
    <t>TRENCHING &amp; BACKFILLING</t>
  </si>
  <si>
    <t>Excavation &amp; Backfilling (3' Deep x 1' Wide Trench) including all labor and material/equipment.</t>
  </si>
  <si>
    <t>Mobilization &amp; De-Mobilization</t>
  </si>
  <si>
    <t>LS</t>
  </si>
  <si>
    <t>Plumbing Piping Leak/Pressure Testing</t>
  </si>
  <si>
    <t>TEE</t>
  </si>
  <si>
    <t>1/2" Dia Threaded Rod W/ Double Lock Nut (1 foot length)</t>
  </si>
  <si>
    <t>CFT</t>
  </si>
  <si>
    <t>4" Dia Adjustable Clevis Hanger</t>
  </si>
  <si>
    <t>CLEANOUTS</t>
  </si>
  <si>
    <t>VALVES</t>
  </si>
  <si>
    <t>PIPE CAPS</t>
  </si>
  <si>
    <t>PIPE SUPPORTS</t>
  </si>
  <si>
    <t>ALLOWANCES (PLEASE ADD YOUR NUMBERS)</t>
  </si>
  <si>
    <t>Core Drill &amp; Fire Stopping</t>
  </si>
  <si>
    <t xml:space="preserve">MATERIAL TAX  </t>
  </si>
  <si>
    <t>Cleanouts</t>
  </si>
  <si>
    <t>Valves</t>
  </si>
  <si>
    <t>Trenching &amp; Backfilling</t>
  </si>
  <si>
    <t>Allowances</t>
  </si>
  <si>
    <t>MISC. ITEMS</t>
  </si>
  <si>
    <t>PVC PIPE COUPLINGS</t>
  </si>
  <si>
    <t>NEW MEXICO DEPARTMENT OF GAME AND FISH</t>
  </si>
  <si>
    <t>GLENWOOD GILA TROUT FACILITY</t>
  </si>
  <si>
    <t xml:space="preserve"> PHASE 2</t>
  </si>
  <si>
    <t>DATE: 05/27/2024</t>
  </si>
  <si>
    <t>AERATED WELL WATER SUPPLY PIPE (BELOW GRADE)</t>
  </si>
  <si>
    <t>AERATED WELL WATER SUPPLY PIPE FITTINGS</t>
  </si>
  <si>
    <t xml:space="preserve"> 6" Dia Aerated Well Water Supply Pipe</t>
  </si>
  <si>
    <t xml:space="preserve">12" Dia Aerated Well Water Supply Pipe </t>
  </si>
  <si>
    <t xml:space="preserve"> 6" Dia Aerated Well Water Supply Pipe 45 Deg Elbow</t>
  </si>
  <si>
    <t xml:space="preserve"> 6" Dia Aerated Well Water Supply Pipe 90 Deg Elbow</t>
  </si>
  <si>
    <t>12" Dia Aerated Well Water Supply Pipe 90 Deg Elbow</t>
  </si>
  <si>
    <t xml:space="preserve"> 6" Dia Aerated Well Water Supply Pipe Tee</t>
  </si>
  <si>
    <t>12" Dia Aerated Well Water Supply Pipe Tee</t>
  </si>
  <si>
    <t xml:space="preserve"> 6" / 4" Dia Aerated Well Water Supply Pipe Tee</t>
  </si>
  <si>
    <t xml:space="preserve"> 18" / 6" Dia Aerated Well Water Supply Pipe Tee</t>
  </si>
  <si>
    <t>12" / 6" Dia Aerated Well Water Supply Pipe Reducer, Type: Eccentric</t>
  </si>
  <si>
    <t>AERATED WELL WATER SUPPLY PIPE (ABOVE GRADE)</t>
  </si>
  <si>
    <t>4" Dia Aerated Well Water Supply Pipe</t>
  </si>
  <si>
    <t>4" Dia Aerated Well Water Supply Pipe 90 Elbow</t>
  </si>
  <si>
    <t>AERATED INFILTRATION SUPPLY PIPE (BELOW GRADE)</t>
  </si>
  <si>
    <t>AERATED INFILTRATION SUPPLY PIPE FITTINGS</t>
  </si>
  <si>
    <t>6" Dia Aerated Infiltration Supply Pipe</t>
  </si>
  <si>
    <t>12" Dia Aerated Infiltration Supply Pipe</t>
  </si>
  <si>
    <t>6" Dia Aerated Infiltration Supply Pipe 45 Deg Elbow</t>
  </si>
  <si>
    <t>6" Dia Aerated Infiltration Supply Pipe 90 Deg Elbow</t>
  </si>
  <si>
    <t>12" Dia Aerated Infiltration Supply Pipe 90 Deg Elbow</t>
  </si>
  <si>
    <t>12" Dia Aerated Infiltration Supply Pipe Tee</t>
  </si>
  <si>
    <t>6" / 4" Dia Aerated Infiltration Supply Pipe Tee</t>
  </si>
  <si>
    <t>18" / 6"  Dia Aerated Infiltration Supply Pipe Tee</t>
  </si>
  <si>
    <t>12" / 6" Dia Aerated Infiltration Supply Pipe Reducer, Type: Eccentric</t>
  </si>
  <si>
    <t>AERATED INFILTRATION SUPPLY PIPE (ABOVE GRADE)</t>
  </si>
  <si>
    <t>4" Dia Aerated Infiltration Supply Pipe</t>
  </si>
  <si>
    <t>4" Dia Aerated Infiltration Supply Pipe 45 Deg Elbow</t>
  </si>
  <si>
    <t>4" Dia Aerated Infiltration Supply Pipe 90 Deg Elbow</t>
  </si>
  <si>
    <t>PUMPED RECIRCULATION SUPPLY PIPE (BELOW GRADE)</t>
  </si>
  <si>
    <t>PUMPED RECIRCULATION SUPPLY PIPE FITTINGS</t>
  </si>
  <si>
    <t>6" Dia Pumped Recirculation Supply Pipe</t>
  </si>
  <si>
    <t>8" Dia Pumped Recirculation Supply Pipe</t>
  </si>
  <si>
    <t>12" Dia Pumped Recirculation Supply Pipe</t>
  </si>
  <si>
    <t>8" Dia Pumped Recirculation Supply Pipe 45 Deg Elbow</t>
  </si>
  <si>
    <t>6" Dia Pumped Recirculation Supply Pipe 90 Deg Elbow</t>
  </si>
  <si>
    <t>12" Dia Pumped Recirculation Supply Pipe 90 Deg Elbow</t>
  </si>
  <si>
    <t>8" Dia Pumped Recirculation Supply Pipe Tee</t>
  </si>
  <si>
    <t>12" Dia Pumped Recirculation Supply Pipe Tee</t>
  </si>
  <si>
    <t>6" / 4" Dia Pumped Recirculation Supply Pipe Tee</t>
  </si>
  <si>
    <t>8" / 6" Dia Pumped Recirculation Supply Pipe Reducer, Type: Eccentric</t>
  </si>
  <si>
    <t>12" / 6" Dia Pumped Recirculation Supply Pipe Reducer, Type: Eccentric</t>
  </si>
  <si>
    <t>PUMPED RECIRCULATION SUPPLY PIPE (ABOVE GRADE)</t>
  </si>
  <si>
    <t>4" Dia Pumped Recirculation Supply Pipe</t>
  </si>
  <si>
    <t>4" Dia Pumped Recirculation Supply Pipe 90 Deg Elbow</t>
  </si>
  <si>
    <t>WASTE DRAIN PIPE (BELOW GRADE)</t>
  </si>
  <si>
    <t>WASTE DRAIN PIPE FITTINGS</t>
  </si>
  <si>
    <t>6" Dia Waste Drain Pipe</t>
  </si>
  <si>
    <t>12" Dia Waste Drain Pipe</t>
  </si>
  <si>
    <t>18" Dia Waste Drain Pipe</t>
  </si>
  <si>
    <t>6" Dia Waste Drain Pipe 45 Deg Elbow</t>
  </si>
  <si>
    <t>12" Dia Waste Drain Pipe 45 Deg Elbow</t>
  </si>
  <si>
    <t>6" Dia Waste Drain Pipe 90 Deg Elbow</t>
  </si>
  <si>
    <t>18" Dia Waste Drain Pipe 90 Deg Elbow</t>
  </si>
  <si>
    <t>6" Dia Waste Drain Pipe Wye</t>
  </si>
  <si>
    <t>18" / 12" Dia Waste Drain Pipe Reducer, Type: Concentric</t>
  </si>
  <si>
    <t>TANK</t>
  </si>
  <si>
    <t>Circular Tank: 6'-0" Dia Tank, Owner Supplier, Located And Installed</t>
  </si>
  <si>
    <t>Circular Tank: 12'-0" Dia Tank, Owner Supplier, Located And Installed</t>
  </si>
  <si>
    <t>RADIAL FLOW SEPARATOR</t>
  </si>
  <si>
    <t>Radial Flow Separator: 18" Dia, Owner Supplier, Located And Installed</t>
  </si>
  <si>
    <t>Radial Flow Separator: 36" Dia, Owner Supplier, Located And Installed</t>
  </si>
  <si>
    <t>FLEXIBLE COUPLING</t>
  </si>
  <si>
    <t>12" Dia Restrained Flexible Coupling / Solvent Weld Coupling</t>
  </si>
  <si>
    <t>18" Dia Flexible Coupling</t>
  </si>
  <si>
    <t>MANHOLE</t>
  </si>
  <si>
    <t>4' Dia H2O Rated, Manhole With 30", Fiberglass LID</t>
  </si>
  <si>
    <t>6" Dia Cleanout</t>
  </si>
  <si>
    <t>12" Dia Pipe Cap</t>
  </si>
  <si>
    <t>Schedule 40, PVC Pipe With Fittings</t>
  </si>
  <si>
    <t>Aerated Well Water Supply Pipe W/ Fittings</t>
  </si>
  <si>
    <t>Aerated Infiltration Supply Pipe W/ Fittings</t>
  </si>
  <si>
    <t>Waste Drain Pipe W/ Fittings</t>
  </si>
  <si>
    <t>Tank</t>
  </si>
  <si>
    <t>Radial Flow Separator</t>
  </si>
  <si>
    <t>Flexible Coupling</t>
  </si>
  <si>
    <t>Manhole</t>
  </si>
  <si>
    <t>Pipe Cap</t>
  </si>
  <si>
    <t>PVC Pipe Couplings</t>
  </si>
  <si>
    <t>4" Dia</t>
  </si>
  <si>
    <t>12" Dia Pipe</t>
  </si>
  <si>
    <t>BURIED VALVE BOX</t>
  </si>
  <si>
    <t>Buried Valve Box</t>
  </si>
  <si>
    <t>6" Dia Buried Gate Valve, MUELLER, Stem and stem nut: BRONZE, Wetted Bronze Parts In Low Zinc Bronze, Wetted Bronze Parts In Low Zinc Bronze: Heat TREATED PER AWWA C504, Body, Gate: Ductile Iron, Resilient Wedge: Fully Encapsulated Rubber Wedge, Styrene Butadiene Rubber (SBR) Or Ethylene Propylene Diene Monomer (EPDM), Design Requirements: 
a.Minimum 150 PSIG Working Pressure,
b. Buried: NRS, O-Ring Stem Seal, 2 IN Square Operating Nut.
C. Exposed: NRS, O-Ring, Stem Seal, Handwheel.
D. Counter Clockwise Open Rotation.
E. Fusion Bonded Epoxy Coating Interior And Exterior Except Stainless Steel And Bearing
Surfaces.
1) Where Buried, Coating Shall Be Suitable For Buried Installation.
2) Comply With AWWA C550.
3) Wetted Bronze Parts In Low Zinc Bronze.
4) Aluminum Bronze Components: Heat Treated Per AWWA C504</t>
  </si>
  <si>
    <t>8" Dia Buried Gate Valve, MUELLER, Stem and stem nut: BRONZE, Wetted Bronze Parts In Low Zinc Bronze, Wetted Bronze Parts In Low Zinc Bronze: Heat TREATED PER AWWA C504, Body, Gate: Ductile Iron, Resilient Wedge: Fully Encapsulated Rubber Wedge, Styrene Butadiene Rubber (SBR) Or Ethylene Propylene Diene Monomer (EPDM), Design Requirements: 
a.Minimum 150 PSIG Working Pressure,
b. Buried: NRS, O-Ring Stem Seal, 2 IN Square Operating Nut.
C. Exposed: NRS, O-Ring, Stem Seal, Handwheel.
D. Counter Clockwise Open Rotation.
E. Fusion Bonded Epoxy Coating Interior And Exterior Except Stainless Steel And Bearing
Surfaces.
1) Where Buried, Coating Shall Be Suitable For Buried Installation.
2) Comply With AWWA C550.
3) Wetted Bronze Parts In Low Zinc Bronze.
4) Aluminum Bronze Components: Heat Treated Per AWWA C504</t>
  </si>
  <si>
    <t>12" Dia Buried Gate Valve, MUELLER, Stem and stem nut: BRONZE, Wetted Bronze Parts In Low Zinc Bronze, Wetted Bronze Parts In Low Zinc Bronze: Heat TREATED PER AWWA C504, Body, Gate: Ductile Iron, Resilient Wedge: Fully Encapsulated Rubber Wedge, Styrene Butadiene Rubber (SBR) Or Ethylene Propylene Diene Monomer (EPDM), Design Requirements: 
a.Minimum 150 PSIG Working Pressure,
b. Buried: NRS, O-Ring Stem Seal, 2 IN Square Operating Nut.
C. Exposed: NRS, O-Ring, Stem Seal, Handwheel.
D. Counter Clockwise Open Rotation.
E. Fusion Bonded Epoxy Coating Interior And Exterior Except Stainless Steel And Bearing
Surfaces.
1) Where Buried, Coating Shall Be Suitable For Buried Installation.
2) Comply With AWWA C550.
3) Wetted Bronze Parts In Low Zinc Bronze.
4) Aluminum Bronze Components: Heat Treated Per AWWA C504</t>
  </si>
  <si>
    <t>4" Dia Butterfly Valve, HAYWARD, Body: PVC, Disc: PVC, Shaft And Pins: Titanium, 17-4PH Stainless Steel Or 316 Stainless Steel, Seals and Liner: EDPM, End Connection, 
a. Lugged Valves With 316 Stainless Steel Inserts For Valves 12” And Smaller.
b. Wafer Style For Valve Larger Than 12”
c. Suitable For Connection To ANSI 150 LB. Flanges
Pressure Rating: 100 Psi Or Greater At 70 Degrees F
19 Position Lever for Valves 4” And Smaller
NSF 61 Compliant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</si>
</sst>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_-[$$-409]* #,##0.00_ ;_-[$$-409]* \-#,##0.00\ ;_-[$$-409]* &quot;-&quot;??_ ;_-@_ "/>
  </numFmts>
  <fonts count="37"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8"/>
      <name val="Arial"/>
      <family val="2"/>
    </font>
    <font>
      <sz val="12"/>
      <name val="Arial"/>
      <family val="2"/>
    </font>
    <font>
      <sz val="12"/>
      <name val="Calibri"/>
      <family val="2"/>
      <scheme val="minor"/>
    </font>
    <font>
      <b/>
      <sz val="12"/>
      <name val="Calibri"/>
      <family val="2"/>
      <scheme val="minor"/>
    </font>
    <font>
      <b/>
      <sz val="11"/>
      <name val="Calibri"/>
      <family val="2"/>
      <scheme val="minor"/>
    </font>
    <font>
      <sz val="11"/>
      <name val="Calibri"/>
      <family val="2"/>
      <scheme val="minor"/>
    </font>
    <font>
      <sz val="11"/>
      <color rgb="FF000000"/>
      <name val="Calibri"/>
      <family val="2"/>
      <scheme val="minor"/>
    </font>
    <font>
      <b/>
      <sz val="12"/>
      <color theme="1"/>
      <name val="Calibri"/>
      <family val="2"/>
      <scheme val="minor"/>
    </font>
    <font>
      <b/>
      <sz val="12"/>
      <color theme="0" tint="-0.34998626667073579"/>
      <name val="Calibri"/>
      <family val="2"/>
      <scheme val="minor"/>
    </font>
    <font>
      <b/>
      <sz val="12"/>
      <color rgb="FF00B0F0"/>
      <name val="Calibri"/>
      <family val="2"/>
      <scheme val="minor"/>
    </font>
    <font>
      <b/>
      <sz val="14"/>
      <color theme="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s>
  <cellStyleXfs count="96">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24"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5" fillId="0" borderId="0"/>
    <xf numFmtId="0" fontId="24" fillId="0" borderId="0"/>
    <xf numFmtId="0" fontId="6" fillId="0" borderId="0"/>
    <xf numFmtId="0" fontId="25" fillId="0" borderId="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6" fillId="0" borderId="0"/>
    <xf numFmtId="43" fontId="6" fillId="0" borderId="0" applyFont="0" applyFill="0" applyBorder="0" applyAlignment="0" applyProtection="0"/>
    <xf numFmtId="44" fontId="27" fillId="0" borderId="0" applyFont="0" applyFill="0" applyBorder="0" applyAlignment="0" applyProtection="0"/>
    <xf numFmtId="9" fontId="27" fillId="0" borderId="0" applyFont="0" applyFill="0" applyBorder="0" applyAlignment="0" applyProtection="0"/>
    <xf numFmtId="44" fontId="6" fillId="0" borderId="0" applyFont="0" applyFill="0" applyBorder="0" applyAlignment="0" applyProtection="0"/>
    <xf numFmtId="0" fontId="36" fillId="29" borderId="10" applyBorder="0">
      <alignment horizontal="center" vertical="center" wrapText="1"/>
    </xf>
    <xf numFmtId="166" fontId="33" fillId="30" borderId="36" applyBorder="0">
      <alignment horizontal="center" vertical="center"/>
    </xf>
  </cellStyleXfs>
  <cellXfs count="104">
    <xf numFmtId="0" fontId="0" fillId="0" borderId="0" xfId="0"/>
    <xf numFmtId="0" fontId="28" fillId="0" borderId="0" xfId="0" applyFont="1"/>
    <xf numFmtId="0" fontId="28" fillId="0" borderId="0" xfId="0" applyFont="1" applyAlignment="1">
      <alignment horizontal="center"/>
    </xf>
    <xf numFmtId="9" fontId="31" fillId="25" borderId="17" xfId="0" applyNumberFormat="1" applyFont="1" applyFill="1" applyBorder="1" applyAlignment="1">
      <alignment horizontal="center" vertical="center"/>
    </xf>
    <xf numFmtId="0" fontId="31" fillId="0" borderId="17" xfId="0" applyFont="1" applyBorder="1" applyAlignment="1">
      <alignment horizontal="center" vertical="center"/>
    </xf>
    <xf numFmtId="164" fontId="31" fillId="0" borderId="17" xfId="0" applyNumberFormat="1" applyFont="1" applyBorder="1" applyAlignment="1">
      <alignment vertical="center"/>
    </xf>
    <xf numFmtId="164" fontId="31" fillId="0" borderId="17" xfId="0" applyNumberFormat="1" applyFont="1" applyBorder="1" applyAlignment="1">
      <alignment horizontal="center" vertical="center"/>
    </xf>
    <xf numFmtId="164" fontId="31" fillId="0" borderId="11" xfId="0" applyNumberFormat="1" applyFont="1" applyBorder="1" applyAlignment="1">
      <alignment vertical="center"/>
    </xf>
    <xf numFmtId="164" fontId="31" fillId="0" borderId="13" xfId="0" applyNumberFormat="1" applyFont="1" applyBorder="1" applyAlignment="1">
      <alignment vertical="center"/>
    </xf>
    <xf numFmtId="0" fontId="31" fillId="0" borderId="27" xfId="0" applyFont="1" applyBorder="1" applyAlignment="1">
      <alignment horizontal="center" vertical="center" wrapText="1"/>
    </xf>
    <xf numFmtId="9" fontId="31" fillId="25" borderId="11" xfId="0" applyNumberFormat="1" applyFont="1" applyFill="1" applyBorder="1" applyAlignment="1">
      <alignment horizontal="center" vertical="center"/>
    </xf>
    <xf numFmtId="0" fontId="31" fillId="0" borderId="11" xfId="0" applyFont="1" applyBorder="1" applyAlignment="1">
      <alignment horizontal="center" vertical="center"/>
    </xf>
    <xf numFmtId="164" fontId="31" fillId="25" borderId="11" xfId="91" applyNumberFormat="1" applyFont="1" applyFill="1" applyBorder="1" applyAlignment="1">
      <alignment horizontal="center" vertical="center"/>
    </xf>
    <xf numFmtId="164" fontId="31" fillId="0" borderId="11" xfId="0" applyNumberFormat="1" applyFont="1" applyBorder="1" applyAlignment="1">
      <alignment horizontal="center" vertical="center"/>
    </xf>
    <xf numFmtId="1" fontId="31" fillId="0" borderId="11" xfId="0" applyNumberFormat="1" applyFont="1" applyBorder="1" applyAlignment="1">
      <alignment horizontal="center" vertical="center" wrapText="1"/>
    </xf>
    <xf numFmtId="0" fontId="31" fillId="0" borderId="17" xfId="0" applyFont="1" applyBorder="1" applyAlignment="1">
      <alignment vertical="center"/>
    </xf>
    <xf numFmtId="1" fontId="31" fillId="0" borderId="11" xfId="0" applyNumberFormat="1" applyFont="1" applyBorder="1" applyAlignment="1">
      <alignment horizontal="center" vertical="center"/>
    </xf>
    <xf numFmtId="0" fontId="31" fillId="0" borderId="11" xfId="0" applyFont="1" applyBorder="1" applyAlignment="1">
      <alignment horizontal="center" vertical="center" wrapText="1"/>
    </xf>
    <xf numFmtId="165" fontId="31" fillId="25" borderId="11" xfId="91" applyNumberFormat="1" applyFont="1" applyFill="1" applyBorder="1" applyAlignment="1">
      <alignment horizontal="center" vertical="center"/>
    </xf>
    <xf numFmtId="0" fontId="31" fillId="27" borderId="21" xfId="0" applyFont="1" applyFill="1" applyBorder="1" applyAlignment="1">
      <alignment horizontal="center" vertical="center"/>
    </xf>
    <xf numFmtId="0" fontId="31" fillId="0" borderId="17" xfId="0" applyFont="1" applyBorder="1" applyAlignment="1">
      <alignment vertical="center" wrapText="1"/>
    </xf>
    <xf numFmtId="0" fontId="31" fillId="25" borderId="11" xfId="0" applyFont="1" applyFill="1" applyBorder="1" applyAlignment="1">
      <alignment horizontal="center" vertical="center" wrapText="1"/>
    </xf>
    <xf numFmtId="0" fontId="31" fillId="25" borderId="17" xfId="0" applyFont="1" applyFill="1" applyBorder="1" applyAlignment="1">
      <alignment horizontal="center" vertical="center" wrapText="1"/>
    </xf>
    <xf numFmtId="0" fontId="31" fillId="0" borderId="11" xfId="0" applyFont="1" applyBorder="1" applyAlignment="1">
      <alignment horizontal="left" vertical="center"/>
    </xf>
    <xf numFmtId="0" fontId="31" fillId="0" borderId="11" xfId="0" applyFont="1" applyBorder="1"/>
    <xf numFmtId="0" fontId="31" fillId="0" borderId="26" xfId="0" applyFont="1" applyBorder="1" applyAlignment="1">
      <alignment vertical="center" wrapText="1"/>
    </xf>
    <xf numFmtId="9" fontId="29" fillId="24" borderId="12" xfId="92" applyFont="1" applyFill="1" applyBorder="1" applyAlignment="1">
      <alignment horizontal="center" vertical="top"/>
    </xf>
    <xf numFmtId="0" fontId="30" fillId="0" borderId="31" xfId="0" applyFont="1" applyBorder="1" applyAlignment="1">
      <alignment horizontal="center" vertical="center"/>
    </xf>
    <xf numFmtId="0" fontId="30" fillId="0" borderId="29" xfId="0" applyFont="1" applyBorder="1" applyAlignment="1">
      <alignment horizontal="center" vertical="center" wrapText="1"/>
    </xf>
    <xf numFmtId="0" fontId="30" fillId="0" borderId="32" xfId="0" applyFont="1" applyBorder="1" applyAlignment="1">
      <alignment horizontal="center" vertical="center" wrapText="1"/>
    </xf>
    <xf numFmtId="1" fontId="31" fillId="0" borderId="30" xfId="0" applyNumberFormat="1" applyFont="1" applyBorder="1" applyAlignment="1">
      <alignment horizontal="center" vertical="center" wrapText="1"/>
    </xf>
    <xf numFmtId="1" fontId="31" fillId="0" borderId="13" xfId="0" applyNumberFormat="1" applyFont="1" applyBorder="1" applyAlignment="1">
      <alignment horizontal="center" vertical="center" wrapText="1"/>
    </xf>
    <xf numFmtId="0" fontId="31" fillId="0" borderId="28" xfId="0" applyFont="1" applyBorder="1" applyAlignment="1">
      <alignment horizontal="center" vertical="center"/>
    </xf>
    <xf numFmtId="44" fontId="31" fillId="0" borderId="11" xfId="91" applyFont="1" applyFill="1" applyBorder="1" applyAlignment="1">
      <alignment horizontal="right" vertical="center" wrapText="1"/>
    </xf>
    <xf numFmtId="164" fontId="31" fillId="0" borderId="11" xfId="91" applyNumberFormat="1" applyFont="1" applyFill="1" applyBorder="1" applyAlignment="1">
      <alignment horizontal="right" vertical="center" wrapText="1"/>
    </xf>
    <xf numFmtId="0" fontId="3" fillId="0" borderId="25" xfId="0" applyFont="1" applyBorder="1" applyAlignment="1">
      <alignment horizontal="center"/>
    </xf>
    <xf numFmtId="0" fontId="2" fillId="25" borderId="28" xfId="0" applyFont="1" applyFill="1" applyBorder="1" applyAlignment="1">
      <alignment horizontal="center" vertical="center"/>
    </xf>
    <xf numFmtId="0" fontId="2" fillId="25" borderId="34" xfId="0" applyFont="1" applyFill="1" applyBorder="1" applyAlignment="1">
      <alignment horizontal="center" vertical="center"/>
    </xf>
    <xf numFmtId="0" fontId="34" fillId="0" borderId="0" xfId="0" applyFont="1" applyAlignment="1">
      <alignment vertical="center"/>
    </xf>
    <xf numFmtId="1" fontId="31" fillId="0" borderId="27" xfId="0" applyNumberFormat="1" applyFont="1" applyBorder="1" applyAlignment="1">
      <alignment horizontal="center" vertical="center" wrapText="1"/>
    </xf>
    <xf numFmtId="0" fontId="31" fillId="0" borderId="21" xfId="0" applyFont="1" applyBorder="1" applyAlignment="1">
      <alignment horizontal="center" vertical="center"/>
    </xf>
    <xf numFmtId="44" fontId="31" fillId="0" borderId="11" xfId="93" applyFont="1" applyFill="1" applyBorder="1" applyAlignment="1">
      <alignment horizontal="right" vertical="center" wrapText="1"/>
    </xf>
    <xf numFmtId="164" fontId="31" fillId="0" borderId="11" xfId="93" applyNumberFormat="1" applyFont="1" applyFill="1" applyBorder="1" applyAlignment="1">
      <alignment horizontal="right" vertical="center" wrapText="1"/>
    </xf>
    <xf numFmtId="164" fontId="31" fillId="0" borderId="11" xfId="0" applyNumberFormat="1" applyFont="1" applyBorder="1" applyAlignment="1">
      <alignment horizontal="center" vertical="center" wrapText="1"/>
    </xf>
    <xf numFmtId="164" fontId="31" fillId="0" borderId="13" xfId="93" applyNumberFormat="1" applyFont="1" applyFill="1" applyBorder="1" applyAlignment="1">
      <alignment horizontal="right" vertical="center" wrapText="1"/>
    </xf>
    <xf numFmtId="165" fontId="31" fillId="25" borderId="11" xfId="93" applyNumberFormat="1" applyFont="1" applyFill="1" applyBorder="1" applyAlignment="1">
      <alignment horizontal="center" vertical="center"/>
    </xf>
    <xf numFmtId="1" fontId="31" fillId="0" borderId="35" xfId="0" applyNumberFormat="1" applyFont="1" applyBorder="1" applyAlignment="1">
      <alignment horizontal="center" vertical="center" wrapText="1"/>
    </xf>
    <xf numFmtId="44" fontId="31" fillId="0" borderId="17" xfId="93" applyFont="1" applyFill="1" applyBorder="1" applyAlignment="1">
      <alignment horizontal="right" vertical="center" wrapText="1"/>
    </xf>
    <xf numFmtId="164" fontId="31" fillId="0" borderId="17" xfId="93" applyNumberFormat="1" applyFont="1" applyFill="1" applyBorder="1" applyAlignment="1">
      <alignment horizontal="right" vertical="center" wrapText="1"/>
    </xf>
    <xf numFmtId="164" fontId="31" fillId="0" borderId="17" xfId="0" applyNumberFormat="1" applyFont="1" applyBorder="1" applyAlignment="1">
      <alignment horizontal="center" vertical="center" wrapText="1"/>
    </xf>
    <xf numFmtId="1" fontId="31" fillId="0" borderId="17" xfId="0" applyNumberFormat="1" applyFont="1" applyBorder="1" applyAlignment="1">
      <alignment horizontal="center" vertical="center" wrapText="1"/>
    </xf>
    <xf numFmtId="164" fontId="31" fillId="0" borderId="30" xfId="93" applyNumberFormat="1" applyFont="1" applyFill="1" applyBorder="1" applyAlignment="1">
      <alignment horizontal="right" vertical="center" wrapText="1"/>
    </xf>
    <xf numFmtId="0" fontId="31" fillId="0" borderId="17" xfId="0" applyFont="1" applyBorder="1" applyAlignment="1">
      <alignment horizontal="left" vertical="center" wrapText="1"/>
    </xf>
    <xf numFmtId="165" fontId="31" fillId="25" borderId="17" xfId="93" applyNumberFormat="1" applyFont="1" applyFill="1" applyBorder="1" applyAlignment="1">
      <alignment horizontal="center" vertical="center"/>
    </xf>
    <xf numFmtId="0" fontId="34" fillId="0" borderId="0" xfId="0" applyFont="1" applyAlignment="1">
      <alignment horizontal="left" vertical="center"/>
    </xf>
    <xf numFmtId="0" fontId="34" fillId="0" borderId="0" xfId="89" applyFont="1" applyAlignment="1">
      <alignment vertical="center"/>
    </xf>
    <xf numFmtId="0" fontId="35" fillId="0" borderId="0" xfId="89" applyFont="1"/>
    <xf numFmtId="0" fontId="34" fillId="0" borderId="0" xfId="89" applyFont="1"/>
    <xf numFmtId="0" fontId="34" fillId="0" borderId="14" xfId="89" applyFont="1" applyBorder="1" applyAlignment="1">
      <alignment horizontal="left"/>
    </xf>
    <xf numFmtId="0" fontId="28" fillId="0" borderId="14" xfId="0" applyFont="1" applyBorder="1"/>
    <xf numFmtId="0" fontId="34" fillId="0" borderId="14" xfId="89" applyFont="1" applyBorder="1" applyAlignment="1">
      <alignment vertical="center"/>
    </xf>
    <xf numFmtId="0" fontId="34" fillId="0" borderId="14" xfId="0" applyFont="1" applyBorder="1" applyAlignment="1">
      <alignment horizontal="center"/>
    </xf>
    <xf numFmtId="0" fontId="28" fillId="0" borderId="14" xfId="0" applyFont="1" applyBorder="1" applyAlignment="1">
      <alignment horizontal="center"/>
    </xf>
    <xf numFmtId="164" fontId="33" fillId="26" borderId="12" xfId="91" applyNumberFormat="1" applyFont="1" applyFill="1" applyBorder="1" applyAlignment="1">
      <alignment horizontal="center" vertical="center"/>
    </xf>
    <xf numFmtId="0" fontId="34" fillId="0" borderId="0" xfId="89" applyFont="1" applyAlignment="1">
      <alignment horizontal="left" vertical="center"/>
    </xf>
    <xf numFmtId="0" fontId="34" fillId="0" borderId="14" xfId="0" applyFont="1" applyBorder="1" applyAlignment="1">
      <alignment vertical="center"/>
    </xf>
    <xf numFmtId="0" fontId="1" fillId="0" borderId="21" xfId="0" applyFont="1" applyBorder="1" applyAlignment="1">
      <alignment horizontal="center" vertical="center"/>
    </xf>
    <xf numFmtId="44" fontId="31" fillId="27" borderId="11" xfId="93" applyFont="1" applyFill="1" applyBorder="1" applyAlignment="1">
      <alignment horizontal="right" vertical="center" wrapText="1"/>
    </xf>
    <xf numFmtId="164" fontId="31" fillId="27" borderId="11" xfId="93" applyNumberFormat="1" applyFont="1" applyFill="1" applyBorder="1" applyAlignment="1">
      <alignment horizontal="right" vertical="center" wrapText="1"/>
    </xf>
    <xf numFmtId="164" fontId="31" fillId="27" borderId="11" xfId="0" applyNumberFormat="1" applyFont="1" applyFill="1" applyBorder="1" applyAlignment="1">
      <alignment horizontal="center" vertical="center"/>
    </xf>
    <xf numFmtId="1" fontId="31" fillId="27" borderId="11" xfId="0" applyNumberFormat="1" applyFont="1" applyFill="1" applyBorder="1" applyAlignment="1">
      <alignment horizontal="center" vertical="center" wrapText="1"/>
    </xf>
    <xf numFmtId="164" fontId="31" fillId="27" borderId="13" xfId="93" applyNumberFormat="1" applyFont="1" applyFill="1" applyBorder="1" applyAlignment="1">
      <alignment horizontal="right" vertical="center" wrapText="1"/>
    </xf>
    <xf numFmtId="0" fontId="31" fillId="0" borderId="0" xfId="0" applyFont="1"/>
    <xf numFmtId="0" fontId="31" fillId="28" borderId="17" xfId="0" applyFont="1" applyFill="1" applyBorder="1" applyAlignment="1">
      <alignment vertical="center"/>
    </xf>
    <xf numFmtId="1" fontId="31" fillId="28" borderId="27" xfId="0" applyNumberFormat="1" applyFont="1" applyFill="1" applyBorder="1" applyAlignment="1">
      <alignment horizontal="center" vertical="center" wrapText="1"/>
    </xf>
    <xf numFmtId="0" fontId="29" fillId="0" borderId="0" xfId="89" applyFont="1" applyAlignment="1">
      <alignment horizontal="left"/>
    </xf>
    <xf numFmtId="0" fontId="36" fillId="29" borderId="12" xfId="94" applyBorder="1">
      <alignment horizontal="center" vertical="center" wrapText="1"/>
    </xf>
    <xf numFmtId="0" fontId="36" fillId="29" borderId="10" xfId="94" applyBorder="1">
      <alignment horizontal="center" vertical="center" wrapText="1"/>
    </xf>
    <xf numFmtId="0" fontId="36" fillId="29" borderId="0" xfId="94" applyBorder="1">
      <alignment horizontal="center" vertical="center" wrapText="1"/>
    </xf>
    <xf numFmtId="166" fontId="33" fillId="30" borderId="10" xfId="95" applyBorder="1" applyAlignment="1">
      <alignment horizontal="left" vertical="center"/>
    </xf>
    <xf numFmtId="166" fontId="33" fillId="30" borderId="0" xfId="95" applyBorder="1" applyAlignment="1">
      <alignment horizontal="left" vertical="center"/>
    </xf>
    <xf numFmtId="166" fontId="33" fillId="30" borderId="10" xfId="95" applyBorder="1" applyAlignment="1">
      <alignment horizontal="left" vertical="center"/>
    </xf>
    <xf numFmtId="166" fontId="33" fillId="30" borderId="20" xfId="95" applyBorder="1" applyAlignment="1">
      <alignment horizontal="left" vertical="center"/>
    </xf>
    <xf numFmtId="0" fontId="31" fillId="0" borderId="33" xfId="0" applyFont="1" applyBorder="1" applyAlignment="1">
      <alignment horizontal="left" vertical="center" wrapText="1"/>
    </xf>
    <xf numFmtId="0" fontId="31" fillId="0" borderId="31" xfId="0" applyFont="1" applyBorder="1" applyAlignment="1">
      <alignment horizontal="left" vertical="center" wrapText="1"/>
    </xf>
    <xf numFmtId="0" fontId="33" fillId="24" borderId="10" xfId="0" applyFont="1" applyFill="1" applyBorder="1" applyAlignment="1">
      <alignment horizontal="center"/>
    </xf>
    <xf numFmtId="0" fontId="33" fillId="24" borderId="20" xfId="0" applyFont="1" applyFill="1" applyBorder="1" applyAlignment="1">
      <alignment horizontal="center"/>
    </xf>
    <xf numFmtId="0" fontId="36" fillId="29" borderId="10" xfId="94" applyBorder="1">
      <alignment horizontal="center" vertical="center" wrapText="1"/>
    </xf>
    <xf numFmtId="0" fontId="36" fillId="29" borderId="20" xfId="94" applyBorder="1">
      <alignment horizontal="center" vertical="center" wrapText="1"/>
    </xf>
    <xf numFmtId="0" fontId="32" fillId="0" borderId="23" xfId="0" applyFont="1" applyBorder="1" applyAlignment="1">
      <alignment horizontal="left" vertical="center"/>
    </xf>
    <xf numFmtId="0" fontId="32" fillId="0" borderId="15" xfId="0" applyFont="1" applyBorder="1" applyAlignment="1">
      <alignment horizontal="left" vertical="center"/>
    </xf>
    <xf numFmtId="0" fontId="32" fillId="0" borderId="24" xfId="0" applyFont="1" applyBorder="1" applyAlignment="1">
      <alignment horizontal="left" vertical="center"/>
    </xf>
    <xf numFmtId="0" fontId="34" fillId="0" borderId="0" xfId="89" applyFont="1" applyAlignment="1">
      <alignment horizontal="left" vertical="center"/>
    </xf>
    <xf numFmtId="0" fontId="32" fillId="0" borderId="21" xfId="0" applyFont="1" applyBorder="1" applyAlignment="1">
      <alignment horizontal="left" vertical="center"/>
    </xf>
    <xf numFmtId="0" fontId="32" fillId="0" borderId="16" xfId="0" applyFont="1" applyBorder="1" applyAlignment="1">
      <alignment horizontal="left" vertical="center"/>
    </xf>
    <xf numFmtId="0" fontId="32" fillId="0" borderId="22" xfId="0" applyFont="1" applyBorder="1" applyAlignment="1">
      <alignment horizontal="left" vertical="center"/>
    </xf>
    <xf numFmtId="166" fontId="33" fillId="30" borderId="19" xfId="95" applyBorder="1" applyAlignment="1">
      <alignment horizontal="left" vertical="center"/>
    </xf>
    <xf numFmtId="0" fontId="29" fillId="24" borderId="10" xfId="89" applyFont="1" applyFill="1" applyBorder="1" applyAlignment="1">
      <alignment horizontal="right" vertical="top"/>
    </xf>
    <xf numFmtId="0" fontId="29" fillId="24" borderId="19" xfId="89" applyFont="1" applyFill="1" applyBorder="1" applyAlignment="1">
      <alignment horizontal="right" vertical="top"/>
    </xf>
    <xf numFmtId="164" fontId="29" fillId="24" borderId="10" xfId="91" applyNumberFormat="1" applyFont="1" applyFill="1" applyBorder="1" applyAlignment="1">
      <alignment horizontal="center" vertical="top"/>
    </xf>
    <xf numFmtId="164" fontId="29" fillId="24" borderId="20" xfId="91" applyNumberFormat="1" applyFont="1" applyFill="1" applyBorder="1" applyAlignment="1">
      <alignment horizontal="center" vertical="top"/>
    </xf>
    <xf numFmtId="0" fontId="29" fillId="24" borderId="20" xfId="89" applyFont="1" applyFill="1" applyBorder="1" applyAlignment="1">
      <alignment horizontal="right" vertical="top"/>
    </xf>
    <xf numFmtId="0" fontId="36" fillId="29" borderId="18" xfId="94" applyBorder="1">
      <alignment horizontal="center" vertical="center" wrapText="1"/>
    </xf>
    <xf numFmtId="0" fontId="36" fillId="29" borderId="19" xfId="94" applyBorder="1">
      <alignment horizontal="center" vertical="center" wrapText="1"/>
    </xf>
  </cellXfs>
  <cellStyles count="96">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2" xfId="55" xr:uid="{00000000-0005-0000-0000-000036000000}"/>
    <cellStyle name="Comma 2 2" xfId="90" xr:uid="{00000000-0005-0000-0000-000037000000}"/>
    <cellStyle name="Currency" xfId="91" builtinId="4"/>
    <cellStyle name="Currency 2" xfId="93" xr:uid="{00000000-0005-0000-0000-000039000000}"/>
    <cellStyle name="Explanatory Text 2" xfId="56" xr:uid="{00000000-0005-0000-0000-00003A000000}"/>
    <cellStyle name="Explanatory Text 3" xfId="57" xr:uid="{00000000-0005-0000-0000-00003B000000}"/>
    <cellStyle name="Good 2" xfId="58" xr:uid="{00000000-0005-0000-0000-00003C000000}"/>
    <cellStyle name="Good 3" xfId="59" xr:uid="{00000000-0005-0000-0000-00003D000000}"/>
    <cellStyle name="Heading 1 2" xfId="60" xr:uid="{00000000-0005-0000-0000-00003E000000}"/>
    <cellStyle name="Heading 1 3" xfId="61" xr:uid="{00000000-0005-0000-0000-00003F000000}"/>
    <cellStyle name="Heading 2 2" xfId="62" xr:uid="{00000000-0005-0000-0000-000040000000}"/>
    <cellStyle name="Heading 2 3" xfId="63" xr:uid="{00000000-0005-0000-0000-000041000000}"/>
    <cellStyle name="Heading 3 2" xfId="64" xr:uid="{00000000-0005-0000-0000-000042000000}"/>
    <cellStyle name="Heading 3 3" xfId="65" xr:uid="{00000000-0005-0000-0000-000043000000}"/>
    <cellStyle name="Heading 4 2" xfId="66" xr:uid="{00000000-0005-0000-0000-000044000000}"/>
    <cellStyle name="Heading 4 3" xfId="67" xr:uid="{00000000-0005-0000-0000-000045000000}"/>
    <cellStyle name="Input 2" xfId="68" xr:uid="{00000000-0005-0000-0000-000046000000}"/>
    <cellStyle name="Input 3" xfId="69" xr:uid="{00000000-0005-0000-0000-000047000000}"/>
    <cellStyle name="Linked Cell 2" xfId="70" xr:uid="{00000000-0005-0000-0000-000048000000}"/>
    <cellStyle name="Linked Cell 3" xfId="71" xr:uid="{00000000-0005-0000-0000-000049000000}"/>
    <cellStyle name="Neutral 2" xfId="72" xr:uid="{00000000-0005-0000-0000-00004A000000}"/>
    <cellStyle name="Neutral 3" xfId="73" xr:uid="{00000000-0005-0000-0000-00004B000000}"/>
    <cellStyle name="Normal" xfId="0" builtinId="0"/>
    <cellStyle name="Normal 2" xfId="89" xr:uid="{00000000-0005-0000-0000-00004D000000}"/>
    <cellStyle name="Normal 2 2" xfId="74" xr:uid="{00000000-0005-0000-0000-00004E000000}"/>
    <cellStyle name="Normal 2 3" xfId="75" xr:uid="{00000000-0005-0000-0000-00004F000000}"/>
    <cellStyle name="Normal 3" xfId="76" xr:uid="{00000000-0005-0000-0000-000050000000}"/>
    <cellStyle name="Normal 4" xfId="88" xr:uid="{00000000-0005-0000-0000-000051000000}"/>
    <cellStyle name="Normal 6" xfId="77" xr:uid="{00000000-0005-0000-0000-000052000000}"/>
    <cellStyle name="Note 2" xfId="78" xr:uid="{00000000-0005-0000-0000-000053000000}"/>
    <cellStyle name="Note 3" xfId="79" xr:uid="{00000000-0005-0000-0000-000054000000}"/>
    <cellStyle name="Output 2" xfId="80" xr:uid="{00000000-0005-0000-0000-000055000000}"/>
    <cellStyle name="Output 3" xfId="81" xr:uid="{00000000-0005-0000-0000-000056000000}"/>
    <cellStyle name="Percent" xfId="92" builtinId="5"/>
    <cellStyle name="Red Black" xfId="94" xr:uid="{3AC94F7C-F82E-4DBA-B3D9-655429B1EA62}"/>
    <cellStyle name="Title 2" xfId="82" xr:uid="{00000000-0005-0000-0000-000058000000}"/>
    <cellStyle name="Title 3" xfId="83" xr:uid="{00000000-0005-0000-0000-000059000000}"/>
    <cellStyle name="Total 2" xfId="84" xr:uid="{00000000-0005-0000-0000-00005A000000}"/>
    <cellStyle name="Total 3" xfId="85" xr:uid="{00000000-0005-0000-0000-00005B000000}"/>
    <cellStyle name="Warning Text 2" xfId="86" xr:uid="{00000000-0005-0000-0000-00005C000000}"/>
    <cellStyle name="Warning Text 3" xfId="87" xr:uid="{00000000-0005-0000-0000-00005D000000}"/>
    <cellStyle name="White Grey" xfId="95" xr:uid="{4BEBEF72-4F22-461A-A1E9-CBF9B7739453}"/>
  </cellStyles>
  <dxfs count="0"/>
  <tableStyles count="0" defaultTableStyle="TableStyleMedium9" defaultPivotStyle="PivotStyleLight16"/>
  <colors>
    <mruColors>
      <color rgb="FFFFFFFF"/>
      <color rgb="FF6DD9FF"/>
      <color rgb="FF2DC8FF"/>
      <color rgb="FF48B8E0"/>
      <color rgb="FFD4F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D79F-5044-8E84-AA3962F77297}"/>
            </c:ext>
          </c:extLst>
        </c:ser>
        <c:dLbls>
          <c:showLegendKey val="0"/>
          <c:showVal val="0"/>
          <c:showCatName val="0"/>
          <c:showSerName val="0"/>
          <c:showPercent val="0"/>
          <c:showBubbleSize val="0"/>
        </c:dLbls>
        <c:gapWidth val="150"/>
        <c:axId val="-801273728"/>
        <c:axId val="-801279168"/>
      </c:barChart>
      <c:catAx>
        <c:axId val="-801273728"/>
        <c:scaling>
          <c:orientation val="minMax"/>
        </c:scaling>
        <c:delete val="0"/>
        <c:axPos val="b"/>
        <c:numFmt formatCode="General" sourceLinked="1"/>
        <c:majorTickMark val="none"/>
        <c:minorTickMark val="none"/>
        <c:tickLblPos val="nextTo"/>
        <c:txPr>
          <a:bodyPr rot="-2700000" vert="horz"/>
          <a:lstStyle/>
          <a:p>
            <a:pPr>
              <a:defRPr sz="800" b="1" i="0" u="none" strike="noStrike" baseline="0">
                <a:solidFill>
                  <a:srgbClr val="000000"/>
                </a:solidFill>
                <a:latin typeface="Verdana"/>
                <a:ea typeface="Verdana"/>
                <a:cs typeface="Verdana"/>
              </a:defRPr>
            </a:pPr>
            <a:endParaRPr lang="en-US"/>
          </a:p>
        </c:txPr>
        <c:crossAx val="-801279168"/>
        <c:crosses val="autoZero"/>
        <c:auto val="1"/>
        <c:lblAlgn val="ctr"/>
        <c:lblOffset val="100"/>
        <c:noMultiLvlLbl val="0"/>
      </c:catAx>
      <c:valAx>
        <c:axId val="-801279168"/>
        <c:scaling>
          <c:orientation val="minMax"/>
        </c:scaling>
        <c:delete val="0"/>
        <c:axPos val="l"/>
        <c:majorGridlines/>
        <c:numFmt formatCode="General" sourceLinked="1"/>
        <c:majorTickMark val="none"/>
        <c:minorTickMark val="none"/>
        <c:tickLblPos val="nextTo"/>
        <c:txPr>
          <a:bodyPr rot="0" vert="horz"/>
          <a:lstStyle/>
          <a:p>
            <a:pPr>
              <a:defRPr sz="800" b="1" i="0" u="none" strike="noStrike" baseline="0">
                <a:solidFill>
                  <a:srgbClr val="000000"/>
                </a:solidFill>
                <a:latin typeface="Verdana"/>
                <a:ea typeface="Verdana"/>
                <a:cs typeface="Verdana"/>
              </a:defRPr>
            </a:pPr>
            <a:endParaRPr lang="en-US"/>
          </a:p>
        </c:txPr>
        <c:crossAx val="-80127372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41"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8225" cy="628650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6328125"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M182"/>
  <sheetViews>
    <sheetView tabSelected="1" view="pageBreakPreview" topLeftCell="A82" zoomScale="80" zoomScaleNormal="90" zoomScaleSheetLayoutView="80" workbookViewId="0">
      <selection activeCell="A167" sqref="A167:XFD167"/>
    </sheetView>
  </sheetViews>
  <sheetFormatPr defaultColWidth="8.6328125" defaultRowHeight="15.6" x14ac:dyDescent="0.3"/>
  <cols>
    <col min="1" max="1" width="4.453125" style="1" customWidth="1"/>
    <col min="2" max="2" width="53.1796875" style="1" customWidth="1"/>
    <col min="3" max="3" width="15.6328125" style="2" customWidth="1"/>
    <col min="4" max="4" width="15.6328125" style="1" customWidth="1"/>
    <col min="5" max="5" width="15.6328125" style="2" customWidth="1"/>
    <col min="6" max="12" width="15.6328125" style="1" customWidth="1"/>
    <col min="13" max="16384" width="8.6328125" style="1"/>
  </cols>
  <sheetData>
    <row r="1" spans="1:13" x14ac:dyDescent="0.3">
      <c r="A1" s="56"/>
      <c r="C1" s="75" t="s">
        <v>3</v>
      </c>
      <c r="D1" s="75" t="s">
        <v>54</v>
      </c>
    </row>
    <row r="2" spans="1:13" x14ac:dyDescent="0.3">
      <c r="A2" s="57"/>
      <c r="C2" s="92" t="s">
        <v>4</v>
      </c>
      <c r="D2" s="64" t="s">
        <v>55</v>
      </c>
      <c r="F2" s="54"/>
      <c r="I2" s="38"/>
      <c r="J2" s="38"/>
      <c r="K2" s="38"/>
      <c r="L2" s="38"/>
    </row>
    <row r="3" spans="1:13" ht="16.2" thickBot="1" x14ac:dyDescent="0.35">
      <c r="A3" s="57"/>
      <c r="C3" s="92"/>
      <c r="D3" s="55" t="s">
        <v>56</v>
      </c>
      <c r="F3" s="54"/>
      <c r="G3" s="1" t="s">
        <v>20</v>
      </c>
      <c r="I3" s="38"/>
      <c r="J3" s="38"/>
      <c r="K3" s="38"/>
      <c r="L3" s="65"/>
    </row>
    <row r="4" spans="1:13" ht="16.2" thickBot="1" x14ac:dyDescent="0.35">
      <c r="A4" s="58" t="s">
        <v>57</v>
      </c>
      <c r="B4" s="59"/>
      <c r="C4" s="60" t="s">
        <v>7</v>
      </c>
      <c r="D4" s="61">
        <v>0</v>
      </c>
      <c r="E4" s="62"/>
      <c r="F4" s="59"/>
      <c r="G4" s="59"/>
      <c r="H4" s="59"/>
      <c r="I4" s="59"/>
      <c r="J4" s="85" t="s">
        <v>22</v>
      </c>
      <c r="K4" s="86"/>
      <c r="L4" s="63">
        <v>90</v>
      </c>
    </row>
    <row r="5" spans="1:13" s="78" customFormat="1" ht="40.950000000000003" customHeight="1" thickBot="1" x14ac:dyDescent="0.3">
      <c r="A5" s="76" t="s">
        <v>11</v>
      </c>
      <c r="B5" s="76" t="s">
        <v>0</v>
      </c>
      <c r="C5" s="76" t="s">
        <v>1</v>
      </c>
      <c r="D5" s="76" t="s">
        <v>12</v>
      </c>
      <c r="E5" s="76" t="s">
        <v>2</v>
      </c>
      <c r="F5" s="76" t="s">
        <v>13</v>
      </c>
      <c r="G5" s="76" t="s">
        <v>14</v>
      </c>
      <c r="H5" s="77" t="s">
        <v>15</v>
      </c>
      <c r="I5" s="77" t="s">
        <v>27</v>
      </c>
      <c r="J5" s="77" t="s">
        <v>23</v>
      </c>
      <c r="K5" s="77" t="s">
        <v>28</v>
      </c>
      <c r="L5" s="76" t="s">
        <v>25</v>
      </c>
    </row>
    <row r="6" spans="1:13" ht="18.600000000000001" thickBot="1" x14ac:dyDescent="0.35">
      <c r="A6" s="87" t="s">
        <v>30</v>
      </c>
      <c r="B6" s="88"/>
      <c r="C6" s="27"/>
      <c r="D6" s="28"/>
      <c r="E6" s="28"/>
      <c r="F6" s="28"/>
      <c r="G6" s="28"/>
      <c r="H6" s="28"/>
      <c r="I6" s="28"/>
      <c r="J6" s="28"/>
      <c r="K6" s="28"/>
      <c r="L6" s="29"/>
    </row>
    <row r="7" spans="1:13" ht="18.600000000000001" thickBot="1" x14ac:dyDescent="0.35">
      <c r="A7" s="87" t="s">
        <v>26</v>
      </c>
      <c r="B7" s="88"/>
      <c r="C7" s="9"/>
      <c r="D7" s="10"/>
      <c r="E7" s="16"/>
      <c r="F7" s="11"/>
      <c r="G7" s="11"/>
      <c r="H7" s="11"/>
      <c r="I7" s="12"/>
      <c r="J7" s="7"/>
      <c r="K7" s="13"/>
      <c r="L7" s="31"/>
    </row>
    <row r="8" spans="1:13" ht="16.2" thickBot="1" x14ac:dyDescent="0.35">
      <c r="A8" s="81" t="s">
        <v>58</v>
      </c>
      <c r="B8" s="82"/>
      <c r="C8" s="9"/>
      <c r="D8" s="10"/>
      <c r="E8" s="16"/>
      <c r="F8" s="11"/>
      <c r="G8" s="11"/>
      <c r="H8" s="11"/>
      <c r="I8" s="12"/>
      <c r="J8" s="7"/>
      <c r="K8" s="13"/>
      <c r="L8" s="31"/>
    </row>
    <row r="9" spans="1:13" x14ac:dyDescent="0.3">
      <c r="A9" s="83" t="s">
        <v>128</v>
      </c>
      <c r="B9" s="84"/>
      <c r="C9" s="39"/>
      <c r="D9" s="10"/>
      <c r="E9" s="16"/>
      <c r="F9" s="11"/>
      <c r="G9" s="33"/>
      <c r="H9" s="7"/>
      <c r="I9" s="13"/>
      <c r="J9" s="14"/>
      <c r="K9" s="7"/>
      <c r="L9" s="8"/>
    </row>
    <row r="10" spans="1:13" x14ac:dyDescent="0.3">
      <c r="A10" s="32">
        <v>1</v>
      </c>
      <c r="B10" s="15" t="s">
        <v>60</v>
      </c>
      <c r="C10" s="39">
        <v>244.89</v>
      </c>
      <c r="D10" s="10">
        <v>0.1</v>
      </c>
      <c r="E10" s="16">
        <f t="shared" ref="E10" si="0">C10*(1+D10)</f>
        <v>269.37900000000002</v>
      </c>
      <c r="F10" s="17" t="s">
        <v>6</v>
      </c>
      <c r="G10" s="67"/>
      <c r="H10" s="68">
        <f t="shared" ref="H10" si="1">G10*E10</f>
        <v>0</v>
      </c>
      <c r="I10" s="69">
        <f t="shared" ref="I10" si="2">L$4</f>
        <v>90</v>
      </c>
      <c r="J10" s="70"/>
      <c r="K10" s="68">
        <f t="shared" ref="K10" si="3">J10*I10</f>
        <v>0</v>
      </c>
      <c r="L10" s="71">
        <f t="shared" ref="L10" si="4">K10+H10</f>
        <v>0</v>
      </c>
      <c r="M10" s="72"/>
    </row>
    <row r="11" spans="1:13" x14ac:dyDescent="0.3">
      <c r="A11" s="40">
        <v>2</v>
      </c>
      <c r="B11" s="15" t="s">
        <v>61</v>
      </c>
      <c r="C11" s="39">
        <v>24.91</v>
      </c>
      <c r="D11" s="10">
        <v>0.1</v>
      </c>
      <c r="E11" s="16">
        <f t="shared" ref="E11" si="5">C11*(1+D11)</f>
        <v>27.401000000000003</v>
      </c>
      <c r="F11" s="17" t="s">
        <v>6</v>
      </c>
      <c r="G11" s="67"/>
      <c r="H11" s="68">
        <f t="shared" ref="H11" si="6">G11*E11</f>
        <v>0</v>
      </c>
      <c r="I11" s="69">
        <f t="shared" ref="I11" si="7">L$4</f>
        <v>90</v>
      </c>
      <c r="J11" s="70"/>
      <c r="K11" s="68">
        <f t="shared" ref="K11" si="8">J11*I11</f>
        <v>0</v>
      </c>
      <c r="L11" s="71">
        <f t="shared" ref="L11" si="9">K11+H11</f>
        <v>0</v>
      </c>
      <c r="M11" s="72"/>
    </row>
    <row r="12" spans="1:13" ht="16.2" thickBot="1" x14ac:dyDescent="0.35">
      <c r="A12" s="19"/>
      <c r="B12" s="15"/>
      <c r="C12" s="17"/>
      <c r="D12" s="10"/>
      <c r="E12" s="11"/>
      <c r="F12" s="11"/>
      <c r="G12" s="24"/>
      <c r="H12" s="24"/>
      <c r="I12" s="18"/>
      <c r="J12" s="7"/>
      <c r="K12" s="13"/>
      <c r="L12" s="31"/>
    </row>
    <row r="13" spans="1:13" ht="16.2" thickBot="1" x14ac:dyDescent="0.35">
      <c r="A13" s="81" t="s">
        <v>59</v>
      </c>
      <c r="B13" s="82"/>
      <c r="C13" s="17"/>
      <c r="D13" s="10"/>
      <c r="E13" s="11"/>
      <c r="F13" s="11"/>
      <c r="G13" s="24"/>
      <c r="H13" s="24"/>
      <c r="I13" s="18"/>
      <c r="J13" s="7"/>
      <c r="K13" s="13"/>
      <c r="L13" s="31"/>
    </row>
    <row r="14" spans="1:13" ht="16.2" thickBot="1" x14ac:dyDescent="0.35">
      <c r="A14" s="81" t="s">
        <v>21</v>
      </c>
      <c r="B14" s="82"/>
      <c r="C14" s="17"/>
      <c r="D14" s="10"/>
      <c r="E14" s="11"/>
      <c r="F14" s="11"/>
      <c r="G14" s="24"/>
      <c r="H14" s="24"/>
      <c r="I14" s="18"/>
      <c r="J14" s="7"/>
      <c r="K14" s="13"/>
      <c r="L14" s="31"/>
    </row>
    <row r="15" spans="1:13" x14ac:dyDescent="0.3">
      <c r="A15" s="32">
        <v>1</v>
      </c>
      <c r="B15" s="15" t="s">
        <v>62</v>
      </c>
      <c r="C15" s="39">
        <v>3</v>
      </c>
      <c r="D15" s="10">
        <v>0</v>
      </c>
      <c r="E15" s="16">
        <f>C15*(1+D15)</f>
        <v>3</v>
      </c>
      <c r="F15" s="17" t="s">
        <v>5</v>
      </c>
      <c r="G15" s="67"/>
      <c r="H15" s="68">
        <f t="shared" ref="H15" si="10">G15*E15</f>
        <v>0</v>
      </c>
      <c r="I15" s="69">
        <f t="shared" ref="I15" si="11">L$4</f>
        <v>90</v>
      </c>
      <c r="J15" s="70"/>
      <c r="K15" s="68">
        <f t="shared" ref="K15" si="12">J15*I15</f>
        <v>0</v>
      </c>
      <c r="L15" s="71">
        <f t="shared" ref="L15" si="13">K15+H15</f>
        <v>0</v>
      </c>
      <c r="M15" s="72"/>
    </row>
    <row r="16" spans="1:13" x14ac:dyDescent="0.3">
      <c r="A16" s="40">
        <v>2</v>
      </c>
      <c r="B16" s="15" t="s">
        <v>63</v>
      </c>
      <c r="C16" s="39">
        <v>4</v>
      </c>
      <c r="D16" s="10">
        <v>0</v>
      </c>
      <c r="E16" s="16">
        <f t="shared" ref="E16:E17" si="14">C16*(1+D16)</f>
        <v>4</v>
      </c>
      <c r="F16" s="17" t="s">
        <v>5</v>
      </c>
      <c r="G16" s="67"/>
      <c r="H16" s="68">
        <f t="shared" ref="H16:H17" si="15">G16*E16</f>
        <v>0</v>
      </c>
      <c r="I16" s="69">
        <f t="shared" ref="I16:I17" si="16">L$4</f>
        <v>90</v>
      </c>
      <c r="J16" s="70"/>
      <c r="K16" s="68">
        <f t="shared" ref="K16:K17" si="17">J16*I16</f>
        <v>0</v>
      </c>
      <c r="L16" s="71">
        <f t="shared" ref="L16:L17" si="18">K16+H16</f>
        <v>0</v>
      </c>
      <c r="M16" s="72"/>
    </row>
    <row r="17" spans="1:13" x14ac:dyDescent="0.3">
      <c r="A17" s="40">
        <v>3</v>
      </c>
      <c r="B17" s="15" t="s">
        <v>64</v>
      </c>
      <c r="C17" s="39">
        <v>2</v>
      </c>
      <c r="D17" s="10">
        <v>0</v>
      </c>
      <c r="E17" s="16">
        <f t="shared" si="14"/>
        <v>2</v>
      </c>
      <c r="F17" s="17" t="s">
        <v>5</v>
      </c>
      <c r="G17" s="67"/>
      <c r="H17" s="68">
        <f t="shared" si="15"/>
        <v>0</v>
      </c>
      <c r="I17" s="69">
        <f t="shared" si="16"/>
        <v>90</v>
      </c>
      <c r="J17" s="70"/>
      <c r="K17" s="68">
        <f t="shared" si="17"/>
        <v>0</v>
      </c>
      <c r="L17" s="71">
        <f t="shared" si="18"/>
        <v>0</v>
      </c>
      <c r="M17" s="72"/>
    </row>
    <row r="18" spans="1:13" ht="16.2" thickBot="1" x14ac:dyDescent="0.35">
      <c r="A18" s="40"/>
      <c r="B18" s="15"/>
      <c r="C18" s="39"/>
      <c r="D18" s="10"/>
      <c r="E18" s="16"/>
      <c r="F18" s="11"/>
      <c r="G18" s="33"/>
      <c r="H18" s="7"/>
      <c r="I18" s="13"/>
      <c r="J18" s="14"/>
      <c r="K18" s="7"/>
      <c r="L18" s="8"/>
    </row>
    <row r="19" spans="1:13" ht="16.2" thickBot="1" x14ac:dyDescent="0.35">
      <c r="A19" s="81" t="s">
        <v>37</v>
      </c>
      <c r="B19" s="82"/>
      <c r="C19" s="17"/>
      <c r="D19" s="10"/>
      <c r="E19" s="11"/>
      <c r="F19" s="11"/>
      <c r="G19" s="24"/>
      <c r="H19" s="24"/>
      <c r="I19" s="18"/>
      <c r="J19" s="7"/>
      <c r="K19" s="13"/>
      <c r="L19" s="31"/>
    </row>
    <row r="20" spans="1:13" x14ac:dyDescent="0.3">
      <c r="A20" s="32">
        <v>1</v>
      </c>
      <c r="B20" s="15" t="s">
        <v>65</v>
      </c>
      <c r="C20" s="39">
        <v>1</v>
      </c>
      <c r="D20" s="10">
        <v>0</v>
      </c>
      <c r="E20" s="16">
        <f>C20*(1+D20)</f>
        <v>1</v>
      </c>
      <c r="F20" s="17" t="s">
        <v>5</v>
      </c>
      <c r="G20" s="67"/>
      <c r="H20" s="68">
        <f t="shared" ref="H20" si="19">G20*E20</f>
        <v>0</v>
      </c>
      <c r="I20" s="69">
        <f t="shared" ref="I20" si="20">L$4</f>
        <v>90</v>
      </c>
      <c r="J20" s="70"/>
      <c r="K20" s="68">
        <f t="shared" ref="K20" si="21">J20*I20</f>
        <v>0</v>
      </c>
      <c r="L20" s="71">
        <f t="shared" ref="L20" si="22">K20+H20</f>
        <v>0</v>
      </c>
      <c r="M20" s="72"/>
    </row>
    <row r="21" spans="1:13" x14ac:dyDescent="0.3">
      <c r="A21" s="40">
        <v>2</v>
      </c>
      <c r="B21" s="15" t="s">
        <v>66</v>
      </c>
      <c r="C21" s="39">
        <v>1</v>
      </c>
      <c r="D21" s="10">
        <v>0</v>
      </c>
      <c r="E21" s="16">
        <f t="shared" ref="E21:E23" si="23">C21*(1+D21)</f>
        <v>1</v>
      </c>
      <c r="F21" s="17" t="s">
        <v>5</v>
      </c>
      <c r="G21" s="67"/>
      <c r="H21" s="68">
        <f t="shared" ref="H21:H23" si="24">G21*E21</f>
        <v>0</v>
      </c>
      <c r="I21" s="69">
        <f t="shared" ref="I21:I23" si="25">L$4</f>
        <v>90</v>
      </c>
      <c r="J21" s="70"/>
      <c r="K21" s="68">
        <f t="shared" ref="K21:K23" si="26">J21*I21</f>
        <v>0</v>
      </c>
      <c r="L21" s="71">
        <f t="shared" ref="L21:L23" si="27">K21+H21</f>
        <v>0</v>
      </c>
      <c r="M21" s="72"/>
    </row>
    <row r="22" spans="1:13" x14ac:dyDescent="0.3">
      <c r="A22" s="40">
        <v>3</v>
      </c>
      <c r="B22" s="15" t="s">
        <v>67</v>
      </c>
      <c r="C22" s="39">
        <v>10</v>
      </c>
      <c r="D22" s="10">
        <v>0</v>
      </c>
      <c r="E22" s="16">
        <f t="shared" si="23"/>
        <v>10</v>
      </c>
      <c r="F22" s="17" t="s">
        <v>5</v>
      </c>
      <c r="G22" s="67"/>
      <c r="H22" s="68">
        <f t="shared" si="24"/>
        <v>0</v>
      </c>
      <c r="I22" s="69">
        <f t="shared" si="25"/>
        <v>90</v>
      </c>
      <c r="J22" s="70"/>
      <c r="K22" s="68">
        <f t="shared" si="26"/>
        <v>0</v>
      </c>
      <c r="L22" s="71">
        <f t="shared" si="27"/>
        <v>0</v>
      </c>
      <c r="M22" s="72"/>
    </row>
    <row r="23" spans="1:13" x14ac:dyDescent="0.3">
      <c r="A23" s="40">
        <v>4</v>
      </c>
      <c r="B23" s="15" t="s">
        <v>68</v>
      </c>
      <c r="C23" s="39">
        <v>1</v>
      </c>
      <c r="D23" s="10">
        <v>0</v>
      </c>
      <c r="E23" s="16">
        <f t="shared" si="23"/>
        <v>1</v>
      </c>
      <c r="F23" s="17" t="s">
        <v>5</v>
      </c>
      <c r="G23" s="67"/>
      <c r="H23" s="68">
        <f t="shared" si="24"/>
        <v>0</v>
      </c>
      <c r="I23" s="69">
        <f t="shared" si="25"/>
        <v>90</v>
      </c>
      <c r="J23" s="70"/>
      <c r="K23" s="68">
        <f t="shared" si="26"/>
        <v>0</v>
      </c>
      <c r="L23" s="71">
        <f t="shared" si="27"/>
        <v>0</v>
      </c>
      <c r="M23" s="72"/>
    </row>
    <row r="24" spans="1:13" ht="16.2" thickBot="1" x14ac:dyDescent="0.35">
      <c r="A24" s="40"/>
      <c r="B24" s="15"/>
      <c r="C24" s="39"/>
      <c r="D24" s="10"/>
      <c r="E24" s="16"/>
      <c r="F24" s="11"/>
      <c r="G24" s="33"/>
      <c r="H24" s="7"/>
      <c r="I24" s="13"/>
      <c r="J24" s="14"/>
      <c r="K24" s="7"/>
      <c r="L24" s="8"/>
    </row>
    <row r="25" spans="1:13" ht="16.2" thickBot="1" x14ac:dyDescent="0.35">
      <c r="A25" s="81" t="s">
        <v>24</v>
      </c>
      <c r="B25" s="82"/>
      <c r="C25" s="17"/>
      <c r="D25" s="10"/>
      <c r="E25" s="11"/>
      <c r="F25" s="11"/>
      <c r="G25" s="24"/>
      <c r="H25" s="24"/>
      <c r="I25" s="18"/>
      <c r="J25" s="7"/>
      <c r="K25" s="13"/>
      <c r="L25" s="31"/>
    </row>
    <row r="26" spans="1:13" x14ac:dyDescent="0.3">
      <c r="A26" s="32">
        <v>1</v>
      </c>
      <c r="B26" s="15" t="s">
        <v>69</v>
      </c>
      <c r="C26" s="39">
        <v>2</v>
      </c>
      <c r="D26" s="10">
        <v>0.1</v>
      </c>
      <c r="E26" s="16">
        <f t="shared" ref="E26" si="28">C26*(1+D26)</f>
        <v>2.2000000000000002</v>
      </c>
      <c r="F26" s="17" t="s">
        <v>6</v>
      </c>
      <c r="G26" s="67"/>
      <c r="H26" s="68">
        <f t="shared" ref="H26" si="29">G26*E26</f>
        <v>0</v>
      </c>
      <c r="I26" s="69">
        <f t="shared" ref="I26" si="30">L$4</f>
        <v>90</v>
      </c>
      <c r="J26" s="70"/>
      <c r="K26" s="68">
        <f t="shared" ref="K26" si="31">J26*I26</f>
        <v>0</v>
      </c>
      <c r="L26" s="71">
        <f t="shared" ref="L26" si="32">K26+H26</f>
        <v>0</v>
      </c>
      <c r="M26" s="72"/>
    </row>
    <row r="27" spans="1:13" ht="16.2" thickBot="1" x14ac:dyDescent="0.35">
      <c r="A27" s="40"/>
      <c r="B27" s="15"/>
      <c r="C27" s="39"/>
      <c r="D27" s="10"/>
      <c r="E27" s="16"/>
      <c r="F27" s="11"/>
      <c r="G27" s="33"/>
      <c r="H27" s="7"/>
      <c r="I27" s="13"/>
      <c r="J27" s="14"/>
      <c r="K27" s="7"/>
      <c r="L27" s="8"/>
    </row>
    <row r="28" spans="1:13" ht="16.2" thickBot="1" x14ac:dyDescent="0.35">
      <c r="A28" s="81" t="s">
        <v>70</v>
      </c>
      <c r="B28" s="82"/>
      <c r="C28" s="9"/>
      <c r="D28" s="10"/>
      <c r="E28" s="16"/>
      <c r="F28" s="11"/>
      <c r="G28" s="11"/>
      <c r="H28" s="11"/>
      <c r="I28" s="12"/>
      <c r="J28" s="7"/>
      <c r="K28" s="13"/>
      <c r="L28" s="31"/>
    </row>
    <row r="29" spans="1:13" x14ac:dyDescent="0.3">
      <c r="A29" s="83" t="s">
        <v>128</v>
      </c>
      <c r="B29" s="84"/>
      <c r="C29" s="39"/>
      <c r="D29" s="10"/>
      <c r="E29" s="16"/>
      <c r="F29" s="11"/>
      <c r="G29" s="33"/>
      <c r="H29" s="7"/>
      <c r="I29" s="13"/>
      <c r="J29" s="14"/>
      <c r="K29" s="7"/>
      <c r="L29" s="8"/>
    </row>
    <row r="30" spans="1:13" x14ac:dyDescent="0.3">
      <c r="A30" s="32">
        <v>1</v>
      </c>
      <c r="B30" s="15" t="s">
        <v>71</v>
      </c>
      <c r="C30" s="39">
        <v>36</v>
      </c>
      <c r="D30" s="10">
        <v>0.1</v>
      </c>
      <c r="E30" s="16">
        <f t="shared" ref="E30" si="33">C30*(1+D30)</f>
        <v>39.6</v>
      </c>
      <c r="F30" s="17" t="s">
        <v>6</v>
      </c>
      <c r="G30" s="67"/>
      <c r="H30" s="68">
        <f t="shared" ref="H30" si="34">G30*E30</f>
        <v>0</v>
      </c>
      <c r="I30" s="69">
        <f t="shared" ref="I30" si="35">L$4</f>
        <v>90</v>
      </c>
      <c r="J30" s="70"/>
      <c r="K30" s="68">
        <f t="shared" ref="K30" si="36">J30*I30</f>
        <v>0</v>
      </c>
      <c r="L30" s="71">
        <f t="shared" ref="L30" si="37">K30+H30</f>
        <v>0</v>
      </c>
      <c r="M30" s="72"/>
    </row>
    <row r="31" spans="1:13" ht="16.2" thickBot="1" x14ac:dyDescent="0.35">
      <c r="A31" s="19"/>
      <c r="B31" s="15"/>
      <c r="C31" s="17"/>
      <c r="D31" s="10"/>
      <c r="E31" s="11"/>
      <c r="F31" s="11"/>
      <c r="G31" s="24"/>
      <c r="H31" s="24"/>
      <c r="I31" s="18"/>
      <c r="J31" s="7"/>
      <c r="K31" s="13"/>
      <c r="L31" s="31"/>
    </row>
    <row r="32" spans="1:13" ht="16.2" thickBot="1" x14ac:dyDescent="0.35">
      <c r="A32" s="81" t="s">
        <v>59</v>
      </c>
      <c r="B32" s="82"/>
      <c r="C32" s="17"/>
      <c r="D32" s="10"/>
      <c r="E32" s="11"/>
      <c r="F32" s="11"/>
      <c r="G32" s="24"/>
      <c r="H32" s="24"/>
      <c r="I32" s="18"/>
      <c r="J32" s="7"/>
      <c r="K32" s="13"/>
      <c r="L32" s="31"/>
    </row>
    <row r="33" spans="1:13" ht="16.2" thickBot="1" x14ac:dyDescent="0.35">
      <c r="A33" s="81" t="s">
        <v>21</v>
      </c>
      <c r="B33" s="82"/>
      <c r="C33" s="17"/>
      <c r="D33" s="10"/>
      <c r="E33" s="11"/>
      <c r="F33" s="11"/>
      <c r="G33" s="24"/>
      <c r="H33" s="24"/>
      <c r="I33" s="18"/>
      <c r="J33" s="7"/>
      <c r="K33" s="13"/>
      <c r="L33" s="31"/>
    </row>
    <row r="34" spans="1:13" x14ac:dyDescent="0.3">
      <c r="A34" s="32">
        <v>1</v>
      </c>
      <c r="B34" s="15" t="s">
        <v>72</v>
      </c>
      <c r="C34" s="39">
        <v>10</v>
      </c>
      <c r="D34" s="10">
        <v>0</v>
      </c>
      <c r="E34" s="16">
        <f>C34*(1+D34)</f>
        <v>10</v>
      </c>
      <c r="F34" s="17" t="s">
        <v>5</v>
      </c>
      <c r="G34" s="67"/>
      <c r="H34" s="68">
        <f t="shared" ref="H34" si="38">G34*E34</f>
        <v>0</v>
      </c>
      <c r="I34" s="69">
        <f t="shared" ref="I34" si="39">L$4</f>
        <v>90</v>
      </c>
      <c r="J34" s="70"/>
      <c r="K34" s="68">
        <f t="shared" ref="K34" si="40">J34*I34</f>
        <v>0</v>
      </c>
      <c r="L34" s="71">
        <f t="shared" ref="L34" si="41">K34+H34</f>
        <v>0</v>
      </c>
      <c r="M34" s="72"/>
    </row>
    <row r="35" spans="1:13" ht="16.2" thickBot="1" x14ac:dyDescent="0.35">
      <c r="A35" s="19"/>
      <c r="B35" s="20"/>
      <c r="C35" s="17"/>
      <c r="D35" s="10"/>
      <c r="E35" s="11"/>
      <c r="F35" s="11"/>
      <c r="G35" s="41"/>
      <c r="H35" s="42"/>
      <c r="I35" s="43"/>
      <c r="J35" s="14"/>
      <c r="K35" s="42"/>
      <c r="L35" s="44"/>
    </row>
    <row r="36" spans="1:13" ht="16.2" thickBot="1" x14ac:dyDescent="0.35">
      <c r="A36" s="81" t="s">
        <v>73</v>
      </c>
      <c r="B36" s="82"/>
      <c r="C36" s="9"/>
      <c r="D36" s="10"/>
      <c r="E36" s="16"/>
      <c r="F36" s="11"/>
      <c r="G36" s="11"/>
      <c r="H36" s="11"/>
      <c r="I36" s="12"/>
      <c r="J36" s="7"/>
      <c r="K36" s="13"/>
      <c r="L36" s="31"/>
    </row>
    <row r="37" spans="1:13" x14ac:dyDescent="0.3">
      <c r="A37" s="83" t="s">
        <v>128</v>
      </c>
      <c r="B37" s="84"/>
      <c r="C37" s="39"/>
      <c r="D37" s="10"/>
      <c r="E37" s="16"/>
      <c r="F37" s="11"/>
      <c r="G37" s="33"/>
      <c r="H37" s="7"/>
      <c r="I37" s="13"/>
      <c r="J37" s="14"/>
      <c r="K37" s="7"/>
      <c r="L37" s="8"/>
    </row>
    <row r="38" spans="1:13" x14ac:dyDescent="0.3">
      <c r="A38" s="32">
        <v>1</v>
      </c>
      <c r="B38" s="15" t="s">
        <v>75</v>
      </c>
      <c r="C38" s="39">
        <v>251.37</v>
      </c>
      <c r="D38" s="10">
        <v>0.1</v>
      </c>
      <c r="E38" s="16">
        <f t="shared" ref="E38:E39" si="42">C38*(1+D38)</f>
        <v>276.50700000000001</v>
      </c>
      <c r="F38" s="17" t="s">
        <v>6</v>
      </c>
      <c r="G38" s="67"/>
      <c r="H38" s="68">
        <f t="shared" ref="H38:H39" si="43">G38*E38</f>
        <v>0</v>
      </c>
      <c r="I38" s="69">
        <f t="shared" ref="I38:I39" si="44">L$4</f>
        <v>90</v>
      </c>
      <c r="J38" s="70"/>
      <c r="K38" s="68">
        <f t="shared" ref="K38:K39" si="45">J38*I38</f>
        <v>0</v>
      </c>
      <c r="L38" s="71">
        <f t="shared" ref="L38:L39" si="46">K38+H38</f>
        <v>0</v>
      </c>
      <c r="M38" s="72"/>
    </row>
    <row r="39" spans="1:13" x14ac:dyDescent="0.3">
      <c r="A39" s="32">
        <v>2</v>
      </c>
      <c r="B39" s="15" t="s">
        <v>76</v>
      </c>
      <c r="C39" s="39">
        <v>22.45</v>
      </c>
      <c r="D39" s="10">
        <v>0.1</v>
      </c>
      <c r="E39" s="16">
        <f t="shared" si="42"/>
        <v>24.695</v>
      </c>
      <c r="F39" s="17" t="s">
        <v>6</v>
      </c>
      <c r="G39" s="67"/>
      <c r="H39" s="68">
        <f t="shared" si="43"/>
        <v>0</v>
      </c>
      <c r="I39" s="69">
        <f t="shared" si="44"/>
        <v>90</v>
      </c>
      <c r="J39" s="70"/>
      <c r="K39" s="68">
        <f t="shared" si="45"/>
        <v>0</v>
      </c>
      <c r="L39" s="71">
        <f t="shared" si="46"/>
        <v>0</v>
      </c>
      <c r="M39" s="72"/>
    </row>
    <row r="40" spans="1:13" ht="16.2" thickBot="1" x14ac:dyDescent="0.35">
      <c r="A40" s="40"/>
      <c r="B40" s="15"/>
      <c r="C40" s="39"/>
      <c r="D40" s="10"/>
      <c r="E40" s="16"/>
      <c r="F40" s="11"/>
      <c r="G40" s="33"/>
      <c r="H40" s="7"/>
      <c r="I40" s="13"/>
      <c r="J40" s="14"/>
      <c r="K40" s="7"/>
      <c r="L40" s="8"/>
    </row>
    <row r="41" spans="1:13" ht="16.2" thickBot="1" x14ac:dyDescent="0.35">
      <c r="A41" s="81" t="s">
        <v>74</v>
      </c>
      <c r="B41" s="82"/>
      <c r="C41" s="17"/>
      <c r="D41" s="10"/>
      <c r="E41" s="11"/>
      <c r="F41" s="11"/>
      <c r="G41" s="24"/>
      <c r="H41" s="24"/>
      <c r="I41" s="18"/>
      <c r="J41" s="7"/>
      <c r="K41" s="13"/>
      <c r="L41" s="31"/>
    </row>
    <row r="42" spans="1:13" ht="16.2" thickBot="1" x14ac:dyDescent="0.35">
      <c r="A42" s="81" t="s">
        <v>21</v>
      </c>
      <c r="B42" s="82"/>
      <c r="C42" s="17"/>
      <c r="D42" s="10"/>
      <c r="E42" s="11"/>
      <c r="F42" s="11"/>
      <c r="G42" s="24"/>
      <c r="H42" s="24"/>
      <c r="I42" s="18"/>
      <c r="J42" s="7"/>
      <c r="K42" s="13"/>
      <c r="L42" s="31"/>
    </row>
    <row r="43" spans="1:13" x14ac:dyDescent="0.3">
      <c r="A43" s="32">
        <v>1</v>
      </c>
      <c r="B43" s="15" t="s">
        <v>77</v>
      </c>
      <c r="C43" s="39">
        <v>2</v>
      </c>
      <c r="D43" s="10">
        <v>0</v>
      </c>
      <c r="E43" s="16">
        <f t="shared" ref="E43:E45" si="47">C43*(1+D43)</f>
        <v>2</v>
      </c>
      <c r="F43" s="17" t="s">
        <v>5</v>
      </c>
      <c r="G43" s="67"/>
      <c r="H43" s="68">
        <f t="shared" ref="H43:H45" si="48">G43*E43</f>
        <v>0</v>
      </c>
      <c r="I43" s="69">
        <f t="shared" ref="I43:I45" si="49">L$4</f>
        <v>90</v>
      </c>
      <c r="J43" s="70"/>
      <c r="K43" s="68">
        <f t="shared" ref="K43:K45" si="50">J43*I43</f>
        <v>0</v>
      </c>
      <c r="L43" s="71">
        <f t="shared" ref="L43:L45" si="51">K43+H43</f>
        <v>0</v>
      </c>
      <c r="M43" s="72"/>
    </row>
    <row r="44" spans="1:13" x14ac:dyDescent="0.3">
      <c r="A44" s="32">
        <v>2</v>
      </c>
      <c r="B44" s="15" t="s">
        <v>78</v>
      </c>
      <c r="C44" s="39">
        <v>4</v>
      </c>
      <c r="D44" s="10">
        <v>0</v>
      </c>
      <c r="E44" s="16">
        <f t="shared" si="47"/>
        <v>4</v>
      </c>
      <c r="F44" s="17" t="s">
        <v>5</v>
      </c>
      <c r="G44" s="67"/>
      <c r="H44" s="68">
        <f t="shared" si="48"/>
        <v>0</v>
      </c>
      <c r="I44" s="69">
        <f t="shared" si="49"/>
        <v>90</v>
      </c>
      <c r="J44" s="70"/>
      <c r="K44" s="68">
        <f t="shared" si="50"/>
        <v>0</v>
      </c>
      <c r="L44" s="71">
        <f t="shared" si="51"/>
        <v>0</v>
      </c>
      <c r="M44" s="72"/>
    </row>
    <row r="45" spans="1:13" x14ac:dyDescent="0.3">
      <c r="A45" s="32">
        <v>3</v>
      </c>
      <c r="B45" s="15" t="s">
        <v>79</v>
      </c>
      <c r="C45" s="39">
        <v>2</v>
      </c>
      <c r="D45" s="10">
        <v>0</v>
      </c>
      <c r="E45" s="16">
        <f t="shared" si="47"/>
        <v>2</v>
      </c>
      <c r="F45" s="17" t="s">
        <v>5</v>
      </c>
      <c r="G45" s="67"/>
      <c r="H45" s="68">
        <f t="shared" si="48"/>
        <v>0</v>
      </c>
      <c r="I45" s="69">
        <f t="shared" si="49"/>
        <v>90</v>
      </c>
      <c r="J45" s="70"/>
      <c r="K45" s="68">
        <f t="shared" si="50"/>
        <v>0</v>
      </c>
      <c r="L45" s="71">
        <f t="shared" si="51"/>
        <v>0</v>
      </c>
      <c r="M45" s="72"/>
    </row>
    <row r="46" spans="1:13" ht="16.2" thickBot="1" x14ac:dyDescent="0.35">
      <c r="A46" s="19"/>
      <c r="B46" s="20"/>
      <c r="C46" s="17"/>
      <c r="D46" s="10"/>
      <c r="E46" s="11"/>
      <c r="F46" s="11"/>
      <c r="G46" s="41"/>
      <c r="H46" s="42"/>
      <c r="I46" s="43"/>
      <c r="J46" s="14"/>
      <c r="K46" s="42"/>
      <c r="L46" s="44"/>
    </row>
    <row r="47" spans="1:13" ht="16.2" thickBot="1" x14ac:dyDescent="0.35">
      <c r="A47" s="81" t="s">
        <v>37</v>
      </c>
      <c r="B47" s="82"/>
      <c r="C47" s="17"/>
      <c r="D47" s="10"/>
      <c r="E47" s="11"/>
      <c r="F47" s="11"/>
      <c r="G47" s="24"/>
      <c r="H47" s="24"/>
      <c r="I47" s="18"/>
      <c r="J47" s="7"/>
      <c r="K47" s="13"/>
      <c r="L47" s="31"/>
    </row>
    <row r="48" spans="1:13" x14ac:dyDescent="0.3">
      <c r="A48" s="32">
        <v>1</v>
      </c>
      <c r="B48" s="15" t="s">
        <v>80</v>
      </c>
      <c r="C48" s="39">
        <v>1</v>
      </c>
      <c r="D48" s="10">
        <v>0</v>
      </c>
      <c r="E48" s="16">
        <f t="shared" ref="E48:E50" si="52">C48*(1+D48)</f>
        <v>1</v>
      </c>
      <c r="F48" s="17" t="s">
        <v>5</v>
      </c>
      <c r="G48" s="67"/>
      <c r="H48" s="68">
        <f t="shared" ref="H48:H50" si="53">G48*E48</f>
        <v>0</v>
      </c>
      <c r="I48" s="69">
        <f t="shared" ref="I48:I50" si="54">L$4</f>
        <v>90</v>
      </c>
      <c r="J48" s="70"/>
      <c r="K48" s="68">
        <f t="shared" ref="K48:K50" si="55">J48*I48</f>
        <v>0</v>
      </c>
      <c r="L48" s="71">
        <f t="shared" ref="L48:L50" si="56">K48+H48</f>
        <v>0</v>
      </c>
      <c r="M48" s="72"/>
    </row>
    <row r="49" spans="1:13" x14ac:dyDescent="0.3">
      <c r="A49" s="32">
        <v>2</v>
      </c>
      <c r="B49" s="15" t="s">
        <v>81</v>
      </c>
      <c r="C49" s="39">
        <v>9</v>
      </c>
      <c r="D49" s="10">
        <v>0</v>
      </c>
      <c r="E49" s="16">
        <f t="shared" si="52"/>
        <v>9</v>
      </c>
      <c r="F49" s="17" t="s">
        <v>5</v>
      </c>
      <c r="G49" s="67"/>
      <c r="H49" s="68">
        <f t="shared" si="53"/>
        <v>0</v>
      </c>
      <c r="I49" s="69">
        <f t="shared" si="54"/>
        <v>90</v>
      </c>
      <c r="J49" s="70"/>
      <c r="K49" s="68">
        <f t="shared" si="55"/>
        <v>0</v>
      </c>
      <c r="L49" s="71">
        <f t="shared" si="56"/>
        <v>0</v>
      </c>
      <c r="M49" s="72"/>
    </row>
    <row r="50" spans="1:13" x14ac:dyDescent="0.3">
      <c r="A50" s="32">
        <v>3</v>
      </c>
      <c r="B50" s="15" t="s">
        <v>82</v>
      </c>
      <c r="C50" s="39">
        <v>1</v>
      </c>
      <c r="D50" s="10">
        <v>0</v>
      </c>
      <c r="E50" s="16">
        <f t="shared" si="52"/>
        <v>1</v>
      </c>
      <c r="F50" s="17" t="s">
        <v>5</v>
      </c>
      <c r="G50" s="67"/>
      <c r="H50" s="68">
        <f t="shared" si="53"/>
        <v>0</v>
      </c>
      <c r="I50" s="69">
        <f t="shared" si="54"/>
        <v>90</v>
      </c>
      <c r="J50" s="70"/>
      <c r="K50" s="68">
        <f t="shared" si="55"/>
        <v>0</v>
      </c>
      <c r="L50" s="71">
        <f t="shared" si="56"/>
        <v>0</v>
      </c>
      <c r="M50" s="72"/>
    </row>
    <row r="51" spans="1:13" ht="16.2" thickBot="1" x14ac:dyDescent="0.35">
      <c r="A51" s="19"/>
      <c r="B51" s="20"/>
      <c r="C51" s="17"/>
      <c r="D51" s="10"/>
      <c r="E51" s="11"/>
      <c r="F51" s="11"/>
      <c r="G51" s="41"/>
      <c r="H51" s="42"/>
      <c r="I51" s="43"/>
      <c r="J51" s="14"/>
      <c r="K51" s="42"/>
      <c r="L51" s="44"/>
    </row>
    <row r="52" spans="1:13" ht="16.2" thickBot="1" x14ac:dyDescent="0.35">
      <c r="A52" s="81" t="s">
        <v>24</v>
      </c>
      <c r="B52" s="82"/>
      <c r="C52" s="17"/>
      <c r="D52" s="10"/>
      <c r="E52" s="11"/>
      <c r="F52" s="11"/>
      <c r="G52" s="24"/>
      <c r="H52" s="24"/>
      <c r="I52" s="18"/>
      <c r="J52" s="7"/>
      <c r="K52" s="13"/>
      <c r="L52" s="31"/>
    </row>
    <row r="53" spans="1:13" x14ac:dyDescent="0.3">
      <c r="A53" s="32">
        <v>1</v>
      </c>
      <c r="B53" s="15" t="s">
        <v>83</v>
      </c>
      <c r="C53" s="39">
        <v>2</v>
      </c>
      <c r="D53" s="10">
        <v>0</v>
      </c>
      <c r="E53" s="16">
        <f t="shared" ref="E53" si="57">C53*(1+D53)</f>
        <v>2</v>
      </c>
      <c r="F53" s="17" t="s">
        <v>5</v>
      </c>
      <c r="G53" s="67"/>
      <c r="H53" s="68">
        <f t="shared" ref="H53" si="58">G53*E53</f>
        <v>0</v>
      </c>
      <c r="I53" s="69">
        <f t="shared" ref="I53" si="59">L$4</f>
        <v>90</v>
      </c>
      <c r="J53" s="70"/>
      <c r="K53" s="68">
        <f t="shared" ref="K53" si="60">J53*I53</f>
        <v>0</v>
      </c>
      <c r="L53" s="71">
        <f t="shared" ref="L53" si="61">K53+H53</f>
        <v>0</v>
      </c>
      <c r="M53" s="72"/>
    </row>
    <row r="54" spans="1:13" ht="16.2" thickBot="1" x14ac:dyDescent="0.35">
      <c r="A54" s="19"/>
      <c r="B54" s="20"/>
      <c r="C54" s="17"/>
      <c r="D54" s="10"/>
      <c r="E54" s="11"/>
      <c r="F54" s="11"/>
      <c r="G54" s="41"/>
      <c r="H54" s="42"/>
      <c r="I54" s="43"/>
      <c r="J54" s="14"/>
      <c r="K54" s="42"/>
      <c r="L54" s="44"/>
    </row>
    <row r="55" spans="1:13" ht="16.2" thickBot="1" x14ac:dyDescent="0.35">
      <c r="A55" s="81" t="s">
        <v>84</v>
      </c>
      <c r="B55" s="82"/>
      <c r="C55" s="9"/>
      <c r="D55" s="10"/>
      <c r="E55" s="16"/>
      <c r="F55" s="11"/>
      <c r="G55" s="11"/>
      <c r="H55" s="11"/>
      <c r="I55" s="12"/>
      <c r="J55" s="7"/>
      <c r="K55" s="13"/>
      <c r="L55" s="31"/>
    </row>
    <row r="56" spans="1:13" x14ac:dyDescent="0.3">
      <c r="A56" s="83" t="s">
        <v>128</v>
      </c>
      <c r="B56" s="84"/>
      <c r="C56" s="39"/>
      <c r="D56" s="10"/>
      <c r="E56" s="16"/>
      <c r="F56" s="11"/>
      <c r="G56" s="33"/>
      <c r="H56" s="7"/>
      <c r="I56" s="13"/>
      <c r="J56" s="14"/>
      <c r="K56" s="7"/>
      <c r="L56" s="8"/>
    </row>
    <row r="57" spans="1:13" x14ac:dyDescent="0.3">
      <c r="A57" s="32">
        <v>1</v>
      </c>
      <c r="B57" s="15" t="s">
        <v>85</v>
      </c>
      <c r="C57" s="39">
        <v>36.19</v>
      </c>
      <c r="D57" s="10">
        <v>0.1</v>
      </c>
      <c r="E57" s="16">
        <f t="shared" ref="E57" si="62">C57*(1+D57)</f>
        <v>39.808999999999997</v>
      </c>
      <c r="F57" s="17" t="s">
        <v>6</v>
      </c>
      <c r="G57" s="67"/>
      <c r="H57" s="68">
        <f t="shared" ref="H57" si="63">G57*E57</f>
        <v>0</v>
      </c>
      <c r="I57" s="69">
        <f t="shared" ref="I57" si="64">L$4</f>
        <v>90</v>
      </c>
      <c r="J57" s="70"/>
      <c r="K57" s="68">
        <f t="shared" ref="K57" si="65">J57*I57</f>
        <v>0</v>
      </c>
      <c r="L57" s="71">
        <f t="shared" ref="L57" si="66">K57+H57</f>
        <v>0</v>
      </c>
      <c r="M57" s="72"/>
    </row>
    <row r="58" spans="1:13" ht="16.2" thickBot="1" x14ac:dyDescent="0.35">
      <c r="A58" s="40"/>
      <c r="B58" s="15"/>
      <c r="C58" s="39"/>
      <c r="D58" s="10"/>
      <c r="E58" s="16"/>
      <c r="F58" s="11"/>
      <c r="G58" s="33"/>
      <c r="H58" s="7"/>
      <c r="I58" s="13"/>
      <c r="J58" s="14"/>
      <c r="K58" s="7"/>
      <c r="L58" s="8"/>
    </row>
    <row r="59" spans="1:13" ht="16.2" thickBot="1" x14ac:dyDescent="0.35">
      <c r="A59" s="81" t="s">
        <v>74</v>
      </c>
      <c r="B59" s="82"/>
      <c r="C59" s="17"/>
      <c r="D59" s="10"/>
      <c r="E59" s="11"/>
      <c r="F59" s="11"/>
      <c r="G59" s="24"/>
      <c r="H59" s="24"/>
      <c r="I59" s="18"/>
      <c r="J59" s="7"/>
      <c r="K59" s="13"/>
      <c r="L59" s="31"/>
    </row>
    <row r="60" spans="1:13" ht="16.2" thickBot="1" x14ac:dyDescent="0.35">
      <c r="A60" s="81" t="s">
        <v>21</v>
      </c>
      <c r="B60" s="82"/>
      <c r="C60" s="17"/>
      <c r="D60" s="10"/>
      <c r="E60" s="11"/>
      <c r="F60" s="11"/>
      <c r="G60" s="24"/>
      <c r="H60" s="24"/>
      <c r="I60" s="18"/>
      <c r="J60" s="7"/>
      <c r="K60" s="13"/>
      <c r="L60" s="31"/>
    </row>
    <row r="61" spans="1:13" x14ac:dyDescent="0.3">
      <c r="A61" s="32">
        <v>1</v>
      </c>
      <c r="B61" s="15" t="s">
        <v>86</v>
      </c>
      <c r="C61" s="39">
        <v>1</v>
      </c>
      <c r="D61" s="10">
        <v>0</v>
      </c>
      <c r="E61" s="16">
        <f t="shared" ref="E61" si="67">C61*(1+D61)</f>
        <v>1</v>
      </c>
      <c r="F61" s="17" t="s">
        <v>5</v>
      </c>
      <c r="G61" s="67"/>
      <c r="H61" s="68">
        <f t="shared" ref="H61" si="68">G61*E61</f>
        <v>0</v>
      </c>
      <c r="I61" s="69">
        <f t="shared" ref="I61" si="69">L$4</f>
        <v>90</v>
      </c>
      <c r="J61" s="70"/>
      <c r="K61" s="68">
        <f t="shared" ref="K61" si="70">J61*I61</f>
        <v>0</v>
      </c>
      <c r="L61" s="71">
        <f t="shared" ref="L61" si="71">K61+H61</f>
        <v>0</v>
      </c>
      <c r="M61" s="72"/>
    </row>
    <row r="62" spans="1:13" x14ac:dyDescent="0.3">
      <c r="A62" s="32">
        <v>2</v>
      </c>
      <c r="B62" s="15" t="s">
        <v>87</v>
      </c>
      <c r="C62" s="39">
        <v>10</v>
      </c>
      <c r="D62" s="10">
        <v>0</v>
      </c>
      <c r="E62" s="16">
        <f t="shared" ref="E62" si="72">C62*(1+D62)</f>
        <v>10</v>
      </c>
      <c r="F62" s="17" t="s">
        <v>5</v>
      </c>
      <c r="G62" s="67"/>
      <c r="H62" s="68">
        <f t="shared" ref="H62" si="73">G62*E62</f>
        <v>0</v>
      </c>
      <c r="I62" s="69">
        <f t="shared" ref="I62" si="74">L$4</f>
        <v>90</v>
      </c>
      <c r="J62" s="70"/>
      <c r="K62" s="68">
        <f t="shared" ref="K62" si="75">J62*I62</f>
        <v>0</v>
      </c>
      <c r="L62" s="71">
        <f t="shared" ref="L62" si="76">K62+H62</f>
        <v>0</v>
      </c>
      <c r="M62" s="72"/>
    </row>
    <row r="63" spans="1:13" ht="16.2" thickBot="1" x14ac:dyDescent="0.35">
      <c r="A63" s="19"/>
      <c r="B63" s="20"/>
      <c r="C63" s="17"/>
      <c r="D63" s="10"/>
      <c r="E63" s="11"/>
      <c r="F63" s="11"/>
      <c r="G63" s="41"/>
      <c r="H63" s="42"/>
      <c r="I63" s="43"/>
      <c r="J63" s="14"/>
      <c r="K63" s="42"/>
      <c r="L63" s="44"/>
    </row>
    <row r="64" spans="1:13" ht="16.2" thickBot="1" x14ac:dyDescent="0.35">
      <c r="A64" s="81" t="s">
        <v>88</v>
      </c>
      <c r="B64" s="82"/>
      <c r="C64" s="9"/>
      <c r="D64" s="10"/>
      <c r="E64" s="16"/>
      <c r="F64" s="11"/>
      <c r="G64" s="11"/>
      <c r="H64" s="11"/>
      <c r="I64" s="12"/>
      <c r="J64" s="7"/>
      <c r="K64" s="13"/>
      <c r="L64" s="31"/>
    </row>
    <row r="65" spans="1:13" x14ac:dyDescent="0.3">
      <c r="A65" s="83" t="s">
        <v>128</v>
      </c>
      <c r="B65" s="84"/>
      <c r="C65" s="39"/>
      <c r="D65" s="10"/>
      <c r="E65" s="16"/>
      <c r="F65" s="11"/>
      <c r="G65" s="33"/>
      <c r="H65" s="7"/>
      <c r="I65" s="13"/>
      <c r="J65" s="14"/>
      <c r="K65" s="7"/>
      <c r="L65" s="8"/>
    </row>
    <row r="66" spans="1:13" x14ac:dyDescent="0.3">
      <c r="A66" s="32">
        <v>1</v>
      </c>
      <c r="B66" s="15" t="s">
        <v>90</v>
      </c>
      <c r="C66" s="39">
        <v>254.57</v>
      </c>
      <c r="D66" s="10">
        <v>0.1</v>
      </c>
      <c r="E66" s="16">
        <f t="shared" ref="E66" si="77">C66*(1+D66)</f>
        <v>280.02699999999999</v>
      </c>
      <c r="F66" s="17" t="s">
        <v>6</v>
      </c>
      <c r="G66" s="67"/>
      <c r="H66" s="68">
        <f t="shared" ref="H66" si="78">G66*E66</f>
        <v>0</v>
      </c>
      <c r="I66" s="69">
        <f t="shared" ref="I66" si="79">L$4</f>
        <v>90</v>
      </c>
      <c r="J66" s="70"/>
      <c r="K66" s="68">
        <f t="shared" ref="K66" si="80">J66*I66</f>
        <v>0</v>
      </c>
      <c r="L66" s="71">
        <f t="shared" ref="L66" si="81">K66+H66</f>
        <v>0</v>
      </c>
      <c r="M66" s="72"/>
    </row>
    <row r="67" spans="1:13" x14ac:dyDescent="0.3">
      <c r="A67" s="32">
        <v>2</v>
      </c>
      <c r="B67" s="15" t="s">
        <v>91</v>
      </c>
      <c r="C67" s="39">
        <v>6.56</v>
      </c>
      <c r="D67" s="10">
        <v>0.1</v>
      </c>
      <c r="E67" s="16">
        <f t="shared" ref="E67:E68" si="82">C67*(1+D67)</f>
        <v>7.2160000000000002</v>
      </c>
      <c r="F67" s="17" t="s">
        <v>6</v>
      </c>
      <c r="G67" s="67"/>
      <c r="H67" s="68">
        <f t="shared" ref="H67:H68" si="83">G67*E67</f>
        <v>0</v>
      </c>
      <c r="I67" s="69">
        <f t="shared" ref="I67:I68" si="84">L$4</f>
        <v>90</v>
      </c>
      <c r="J67" s="70"/>
      <c r="K67" s="68">
        <f t="shared" ref="K67:K68" si="85">J67*I67</f>
        <v>0</v>
      </c>
      <c r="L67" s="71">
        <f t="shared" ref="L67:L68" si="86">K67+H67</f>
        <v>0</v>
      </c>
      <c r="M67" s="72"/>
    </row>
    <row r="68" spans="1:13" x14ac:dyDescent="0.3">
      <c r="A68" s="32">
        <v>3</v>
      </c>
      <c r="B68" s="15" t="s">
        <v>92</v>
      </c>
      <c r="C68" s="39">
        <v>18.27</v>
      </c>
      <c r="D68" s="10">
        <v>0.1</v>
      </c>
      <c r="E68" s="16">
        <f t="shared" si="82"/>
        <v>20.097000000000001</v>
      </c>
      <c r="F68" s="17" t="s">
        <v>6</v>
      </c>
      <c r="G68" s="67"/>
      <c r="H68" s="68">
        <f t="shared" si="83"/>
        <v>0</v>
      </c>
      <c r="I68" s="69">
        <f t="shared" si="84"/>
        <v>90</v>
      </c>
      <c r="J68" s="70"/>
      <c r="K68" s="68">
        <f t="shared" si="85"/>
        <v>0</v>
      </c>
      <c r="L68" s="71">
        <f t="shared" si="86"/>
        <v>0</v>
      </c>
      <c r="M68" s="72"/>
    </row>
    <row r="69" spans="1:13" ht="16.2" thickBot="1" x14ac:dyDescent="0.35">
      <c r="A69" s="40"/>
      <c r="B69" s="15"/>
      <c r="C69" s="39"/>
      <c r="D69" s="10"/>
      <c r="E69" s="16"/>
      <c r="F69" s="11"/>
      <c r="G69" s="33"/>
      <c r="H69" s="7"/>
      <c r="I69" s="13"/>
      <c r="J69" s="14"/>
      <c r="K69" s="7"/>
      <c r="L69" s="8"/>
    </row>
    <row r="70" spans="1:13" ht="16.2" thickBot="1" x14ac:dyDescent="0.35">
      <c r="A70" s="81" t="s">
        <v>89</v>
      </c>
      <c r="B70" s="82"/>
      <c r="C70" s="17"/>
      <c r="D70" s="10"/>
      <c r="E70" s="11"/>
      <c r="F70" s="11"/>
      <c r="G70" s="24"/>
      <c r="H70" s="24"/>
      <c r="I70" s="18"/>
      <c r="J70" s="7"/>
      <c r="K70" s="13"/>
      <c r="L70" s="31"/>
    </row>
    <row r="71" spans="1:13" ht="16.2" thickBot="1" x14ac:dyDescent="0.35">
      <c r="A71" s="81" t="s">
        <v>21</v>
      </c>
      <c r="B71" s="82"/>
      <c r="C71" s="17"/>
      <c r="D71" s="10"/>
      <c r="E71" s="11"/>
      <c r="F71" s="11"/>
      <c r="G71" s="24"/>
      <c r="H71" s="24"/>
      <c r="I71" s="18"/>
      <c r="J71" s="7"/>
      <c r="K71" s="13"/>
      <c r="L71" s="31"/>
    </row>
    <row r="72" spans="1:13" x14ac:dyDescent="0.3">
      <c r="A72" s="32">
        <v>1</v>
      </c>
      <c r="B72" s="15" t="s">
        <v>93</v>
      </c>
      <c r="C72" s="39">
        <v>1</v>
      </c>
      <c r="D72" s="10">
        <v>0</v>
      </c>
      <c r="E72" s="16">
        <f t="shared" ref="E72:E73" si="87">C72*(1+D72)</f>
        <v>1</v>
      </c>
      <c r="F72" s="17" t="s">
        <v>5</v>
      </c>
      <c r="G72" s="67"/>
      <c r="H72" s="68">
        <f t="shared" ref="H72:H73" si="88">G72*E72</f>
        <v>0</v>
      </c>
      <c r="I72" s="69">
        <f t="shared" ref="I72:I73" si="89">L$4</f>
        <v>90</v>
      </c>
      <c r="J72" s="70"/>
      <c r="K72" s="68">
        <f t="shared" ref="K72:K73" si="90">J72*I72</f>
        <v>0</v>
      </c>
      <c r="L72" s="71">
        <f t="shared" ref="L72:L73" si="91">K72+H72</f>
        <v>0</v>
      </c>
      <c r="M72" s="72"/>
    </row>
    <row r="73" spans="1:13" x14ac:dyDescent="0.3">
      <c r="A73" s="32">
        <v>2</v>
      </c>
      <c r="B73" s="15" t="s">
        <v>94</v>
      </c>
      <c r="C73" s="39">
        <v>4</v>
      </c>
      <c r="D73" s="10">
        <v>0</v>
      </c>
      <c r="E73" s="16">
        <f t="shared" si="87"/>
        <v>4</v>
      </c>
      <c r="F73" s="17" t="s">
        <v>5</v>
      </c>
      <c r="G73" s="67"/>
      <c r="H73" s="68">
        <f t="shared" si="88"/>
        <v>0</v>
      </c>
      <c r="I73" s="69">
        <f t="shared" si="89"/>
        <v>90</v>
      </c>
      <c r="J73" s="70"/>
      <c r="K73" s="68">
        <f t="shared" si="90"/>
        <v>0</v>
      </c>
      <c r="L73" s="71">
        <f t="shared" si="91"/>
        <v>0</v>
      </c>
      <c r="M73" s="72"/>
    </row>
    <row r="74" spans="1:13" x14ac:dyDescent="0.3">
      <c r="A74" s="32">
        <v>3</v>
      </c>
      <c r="B74" s="15" t="s">
        <v>95</v>
      </c>
      <c r="C74" s="39">
        <v>1</v>
      </c>
      <c r="D74" s="10">
        <v>0</v>
      </c>
      <c r="E74" s="16">
        <f t="shared" ref="E74" si="92">C74*(1+D74)</f>
        <v>1</v>
      </c>
      <c r="F74" s="17" t="s">
        <v>5</v>
      </c>
      <c r="G74" s="67"/>
      <c r="H74" s="68">
        <f t="shared" ref="H74" si="93">G74*E74</f>
        <v>0</v>
      </c>
      <c r="I74" s="69">
        <f t="shared" ref="I74" si="94">L$4</f>
        <v>90</v>
      </c>
      <c r="J74" s="70"/>
      <c r="K74" s="68">
        <f t="shared" ref="K74" si="95">J74*I74</f>
        <v>0</v>
      </c>
      <c r="L74" s="71">
        <f t="shared" ref="L74" si="96">K74+H74</f>
        <v>0</v>
      </c>
      <c r="M74" s="72"/>
    </row>
    <row r="75" spans="1:13" ht="16.2" thickBot="1" x14ac:dyDescent="0.35">
      <c r="A75" s="19"/>
      <c r="B75" s="20"/>
      <c r="C75" s="17"/>
      <c r="D75" s="10"/>
      <c r="E75" s="11"/>
      <c r="F75" s="11"/>
      <c r="G75" s="41"/>
      <c r="H75" s="42"/>
      <c r="I75" s="43"/>
      <c r="J75" s="14"/>
      <c r="K75" s="42"/>
      <c r="L75" s="44"/>
    </row>
    <row r="76" spans="1:13" ht="16.2" thickBot="1" x14ac:dyDescent="0.35">
      <c r="A76" s="81" t="s">
        <v>37</v>
      </c>
      <c r="B76" s="82"/>
      <c r="C76" s="17"/>
      <c r="D76" s="10"/>
      <c r="E76" s="11"/>
      <c r="F76" s="11"/>
      <c r="G76" s="24"/>
      <c r="H76" s="24"/>
      <c r="I76" s="18"/>
      <c r="J76" s="7"/>
      <c r="K76" s="13"/>
      <c r="L76" s="31"/>
    </row>
    <row r="77" spans="1:13" x14ac:dyDescent="0.3">
      <c r="A77" s="32">
        <v>1</v>
      </c>
      <c r="B77" s="15" t="s">
        <v>96</v>
      </c>
      <c r="C77" s="39">
        <v>2</v>
      </c>
      <c r="D77" s="10">
        <v>0</v>
      </c>
      <c r="E77" s="16">
        <f t="shared" ref="E77:E79" si="97">C77*(1+D77)</f>
        <v>2</v>
      </c>
      <c r="F77" s="17" t="s">
        <v>5</v>
      </c>
      <c r="G77" s="67"/>
      <c r="H77" s="68">
        <f t="shared" ref="H77:H79" si="98">G77*E77</f>
        <v>0</v>
      </c>
      <c r="I77" s="69">
        <f t="shared" ref="I77:I79" si="99">L$4</f>
        <v>90</v>
      </c>
      <c r="J77" s="70"/>
      <c r="K77" s="68">
        <f t="shared" ref="K77:K79" si="100">J77*I77</f>
        <v>0</v>
      </c>
      <c r="L77" s="71">
        <f t="shared" ref="L77:L79" si="101">K77+H77</f>
        <v>0</v>
      </c>
      <c r="M77" s="72"/>
    </row>
    <row r="78" spans="1:13" x14ac:dyDescent="0.3">
      <c r="A78" s="32">
        <v>2</v>
      </c>
      <c r="B78" s="15" t="s">
        <v>97</v>
      </c>
      <c r="C78" s="39">
        <v>1</v>
      </c>
      <c r="D78" s="10">
        <v>0</v>
      </c>
      <c r="E78" s="16">
        <f t="shared" si="97"/>
        <v>1</v>
      </c>
      <c r="F78" s="17" t="s">
        <v>5</v>
      </c>
      <c r="G78" s="67"/>
      <c r="H78" s="68">
        <f t="shared" si="98"/>
        <v>0</v>
      </c>
      <c r="I78" s="69">
        <f t="shared" si="99"/>
        <v>90</v>
      </c>
      <c r="J78" s="70"/>
      <c r="K78" s="68">
        <f t="shared" si="100"/>
        <v>0</v>
      </c>
      <c r="L78" s="71">
        <f t="shared" si="101"/>
        <v>0</v>
      </c>
      <c r="M78" s="72"/>
    </row>
    <row r="79" spans="1:13" x14ac:dyDescent="0.3">
      <c r="A79" s="32">
        <v>3</v>
      </c>
      <c r="B79" s="15" t="s">
        <v>98</v>
      </c>
      <c r="C79" s="39">
        <v>9</v>
      </c>
      <c r="D79" s="10">
        <v>0</v>
      </c>
      <c r="E79" s="16">
        <f t="shared" si="97"/>
        <v>9</v>
      </c>
      <c r="F79" s="17" t="s">
        <v>5</v>
      </c>
      <c r="G79" s="67"/>
      <c r="H79" s="68">
        <f t="shared" si="98"/>
        <v>0</v>
      </c>
      <c r="I79" s="69">
        <f t="shared" si="99"/>
        <v>90</v>
      </c>
      <c r="J79" s="70"/>
      <c r="K79" s="68">
        <f t="shared" si="100"/>
        <v>0</v>
      </c>
      <c r="L79" s="71">
        <f t="shared" si="101"/>
        <v>0</v>
      </c>
      <c r="M79" s="72"/>
    </row>
    <row r="80" spans="1:13" ht="16.2" thickBot="1" x14ac:dyDescent="0.35">
      <c r="A80" s="19"/>
      <c r="B80" s="20"/>
      <c r="C80" s="17"/>
      <c r="D80" s="10"/>
      <c r="E80" s="11"/>
      <c r="F80" s="11"/>
      <c r="G80" s="41"/>
      <c r="H80" s="42"/>
      <c r="I80" s="43"/>
      <c r="J80" s="14"/>
      <c r="K80" s="42"/>
      <c r="L80" s="44"/>
    </row>
    <row r="81" spans="1:13" ht="16.2" thickBot="1" x14ac:dyDescent="0.35">
      <c r="A81" s="81" t="s">
        <v>24</v>
      </c>
      <c r="B81" s="82"/>
      <c r="C81" s="17"/>
      <c r="D81" s="10"/>
      <c r="E81" s="11"/>
      <c r="F81" s="11"/>
      <c r="G81" s="24"/>
      <c r="H81" s="24"/>
      <c r="I81" s="18"/>
      <c r="J81" s="7"/>
      <c r="K81" s="13"/>
      <c r="L81" s="31"/>
    </row>
    <row r="82" spans="1:13" x14ac:dyDescent="0.3">
      <c r="A82" s="32">
        <v>1</v>
      </c>
      <c r="B82" s="15" t="s">
        <v>99</v>
      </c>
      <c r="C82" s="39">
        <v>2</v>
      </c>
      <c r="D82" s="10">
        <v>0</v>
      </c>
      <c r="E82" s="16">
        <f t="shared" ref="E82:E83" si="102">C82*(1+D82)</f>
        <v>2</v>
      </c>
      <c r="F82" s="17" t="s">
        <v>5</v>
      </c>
      <c r="G82" s="67"/>
      <c r="H82" s="68">
        <f t="shared" ref="H82:H83" si="103">G82*E82</f>
        <v>0</v>
      </c>
      <c r="I82" s="69">
        <f t="shared" ref="I82:I83" si="104">L$4</f>
        <v>90</v>
      </c>
      <c r="J82" s="70"/>
      <c r="K82" s="68">
        <f t="shared" ref="K82:K83" si="105">J82*I82</f>
        <v>0</v>
      </c>
      <c r="L82" s="71">
        <f t="shared" ref="L82:L83" si="106">K82+H82</f>
        <v>0</v>
      </c>
      <c r="M82" s="72"/>
    </row>
    <row r="83" spans="1:13" x14ac:dyDescent="0.3">
      <c r="A83" s="32">
        <v>2</v>
      </c>
      <c r="B83" s="15" t="s">
        <v>100</v>
      </c>
      <c r="C83" s="39">
        <v>2</v>
      </c>
      <c r="D83" s="10">
        <v>0</v>
      </c>
      <c r="E83" s="16">
        <f t="shared" si="102"/>
        <v>2</v>
      </c>
      <c r="F83" s="17" t="s">
        <v>5</v>
      </c>
      <c r="G83" s="67"/>
      <c r="H83" s="68">
        <f t="shared" si="103"/>
        <v>0</v>
      </c>
      <c r="I83" s="69">
        <f t="shared" si="104"/>
        <v>90</v>
      </c>
      <c r="J83" s="70"/>
      <c r="K83" s="68">
        <f t="shared" si="105"/>
        <v>0</v>
      </c>
      <c r="L83" s="71">
        <f t="shared" si="106"/>
        <v>0</v>
      </c>
      <c r="M83" s="72"/>
    </row>
    <row r="84" spans="1:13" ht="16.2" thickBot="1" x14ac:dyDescent="0.35">
      <c r="A84" s="19"/>
      <c r="B84" s="20"/>
      <c r="C84" s="17"/>
      <c r="D84" s="10"/>
      <c r="E84" s="11"/>
      <c r="F84" s="11"/>
      <c r="G84" s="41"/>
      <c r="H84" s="42"/>
      <c r="I84" s="43"/>
      <c r="J84" s="14"/>
      <c r="K84" s="42"/>
      <c r="L84" s="44"/>
    </row>
    <row r="85" spans="1:13" ht="16.2" thickBot="1" x14ac:dyDescent="0.35">
      <c r="A85" s="81" t="s">
        <v>101</v>
      </c>
      <c r="B85" s="82"/>
      <c r="C85" s="9"/>
      <c r="D85" s="10"/>
      <c r="E85" s="16"/>
      <c r="F85" s="11"/>
      <c r="G85" s="11"/>
      <c r="H85" s="11"/>
      <c r="I85" s="12"/>
      <c r="J85" s="7"/>
      <c r="K85" s="13"/>
      <c r="L85" s="31"/>
    </row>
    <row r="86" spans="1:13" x14ac:dyDescent="0.3">
      <c r="A86" s="83" t="s">
        <v>128</v>
      </c>
      <c r="B86" s="84"/>
      <c r="C86" s="39"/>
      <c r="D86" s="10"/>
      <c r="E86" s="16"/>
      <c r="F86" s="11"/>
      <c r="G86" s="33"/>
      <c r="H86" s="7"/>
      <c r="I86" s="13"/>
      <c r="J86" s="14"/>
      <c r="K86" s="7"/>
      <c r="L86" s="8"/>
    </row>
    <row r="87" spans="1:13" x14ac:dyDescent="0.3">
      <c r="A87" s="32">
        <v>1</v>
      </c>
      <c r="B87" s="15" t="s">
        <v>102</v>
      </c>
      <c r="C87" s="39">
        <v>36.42</v>
      </c>
      <c r="D87" s="10">
        <v>0.1</v>
      </c>
      <c r="E87" s="16">
        <f t="shared" ref="E87" si="107">C87*(1+D87)</f>
        <v>40.062000000000005</v>
      </c>
      <c r="F87" s="17" t="s">
        <v>6</v>
      </c>
      <c r="G87" s="67"/>
      <c r="H87" s="68">
        <f t="shared" ref="H87" si="108">G87*E87</f>
        <v>0</v>
      </c>
      <c r="I87" s="69">
        <f t="shared" ref="I87" si="109">L$4</f>
        <v>90</v>
      </c>
      <c r="J87" s="70"/>
      <c r="K87" s="68">
        <f t="shared" ref="K87" si="110">J87*I87</f>
        <v>0</v>
      </c>
      <c r="L87" s="71">
        <f t="shared" ref="L87" si="111">K87+H87</f>
        <v>0</v>
      </c>
      <c r="M87" s="72"/>
    </row>
    <row r="88" spans="1:13" ht="16.2" thickBot="1" x14ac:dyDescent="0.35">
      <c r="A88" s="40"/>
      <c r="B88" s="15"/>
      <c r="C88" s="39"/>
      <c r="D88" s="10"/>
      <c r="E88" s="16"/>
      <c r="F88" s="11"/>
      <c r="G88" s="33"/>
      <c r="H88" s="7"/>
      <c r="I88" s="13"/>
      <c r="J88" s="14"/>
      <c r="K88" s="7"/>
      <c r="L88" s="8"/>
    </row>
    <row r="89" spans="1:13" ht="16.2" thickBot="1" x14ac:dyDescent="0.35">
      <c r="A89" s="81" t="s">
        <v>89</v>
      </c>
      <c r="B89" s="82"/>
      <c r="C89" s="17"/>
      <c r="D89" s="10"/>
      <c r="E89" s="11"/>
      <c r="F89" s="11"/>
      <c r="G89" s="24"/>
      <c r="H89" s="24"/>
      <c r="I89" s="18"/>
      <c r="J89" s="7"/>
      <c r="K89" s="13"/>
      <c r="L89" s="31"/>
    </row>
    <row r="90" spans="1:13" ht="16.2" thickBot="1" x14ac:dyDescent="0.35">
      <c r="A90" s="81" t="s">
        <v>21</v>
      </c>
      <c r="B90" s="82"/>
      <c r="C90" s="17"/>
      <c r="D90" s="10"/>
      <c r="E90" s="11"/>
      <c r="F90" s="11"/>
      <c r="G90" s="24"/>
      <c r="H90" s="24"/>
      <c r="I90" s="18"/>
      <c r="J90" s="7"/>
      <c r="K90" s="13"/>
      <c r="L90" s="31"/>
    </row>
    <row r="91" spans="1:13" x14ac:dyDescent="0.3">
      <c r="A91" s="32">
        <v>1</v>
      </c>
      <c r="B91" s="15" t="s">
        <v>103</v>
      </c>
      <c r="C91" s="39">
        <v>10</v>
      </c>
      <c r="D91" s="10">
        <v>0</v>
      </c>
      <c r="E91" s="16">
        <f t="shared" ref="E91" si="112">C91*(1+D91)</f>
        <v>10</v>
      </c>
      <c r="F91" s="17" t="s">
        <v>5</v>
      </c>
      <c r="G91" s="67"/>
      <c r="H91" s="68">
        <f t="shared" ref="H91" si="113">G91*E91</f>
        <v>0</v>
      </c>
      <c r="I91" s="69">
        <f t="shared" ref="I91" si="114">L$4</f>
        <v>90</v>
      </c>
      <c r="J91" s="70"/>
      <c r="K91" s="68">
        <f t="shared" ref="K91" si="115">J91*I91</f>
        <v>0</v>
      </c>
      <c r="L91" s="71">
        <f t="shared" ref="L91" si="116">K91+H91</f>
        <v>0</v>
      </c>
      <c r="M91" s="72"/>
    </row>
    <row r="92" spans="1:13" ht="16.2" thickBot="1" x14ac:dyDescent="0.35">
      <c r="A92" s="19"/>
      <c r="B92" s="20"/>
      <c r="C92" s="17"/>
      <c r="D92" s="10"/>
      <c r="E92" s="11"/>
      <c r="F92" s="11"/>
      <c r="G92" s="41"/>
      <c r="H92" s="42"/>
      <c r="I92" s="43"/>
      <c r="J92" s="14"/>
      <c r="K92" s="42"/>
      <c r="L92" s="44"/>
    </row>
    <row r="93" spans="1:13" ht="16.2" thickBot="1" x14ac:dyDescent="0.35">
      <c r="A93" s="81" t="s">
        <v>104</v>
      </c>
      <c r="B93" s="82"/>
      <c r="C93" s="9"/>
      <c r="D93" s="10"/>
      <c r="E93" s="16"/>
      <c r="F93" s="11"/>
      <c r="G93" s="11"/>
      <c r="H93" s="11"/>
      <c r="I93" s="12"/>
      <c r="J93" s="7"/>
      <c r="K93" s="13"/>
      <c r="L93" s="31"/>
    </row>
    <row r="94" spans="1:13" x14ac:dyDescent="0.3">
      <c r="A94" s="83" t="s">
        <v>128</v>
      </c>
      <c r="B94" s="84"/>
      <c r="C94" s="39"/>
      <c r="D94" s="10"/>
      <c r="E94" s="16"/>
      <c r="F94" s="11"/>
      <c r="G94" s="33"/>
      <c r="H94" s="7"/>
      <c r="I94" s="13"/>
      <c r="J94" s="14"/>
      <c r="K94" s="7"/>
      <c r="L94" s="8"/>
    </row>
    <row r="95" spans="1:13" x14ac:dyDescent="0.3">
      <c r="A95" s="32">
        <v>1</v>
      </c>
      <c r="B95" s="15" t="s">
        <v>106</v>
      </c>
      <c r="C95" s="39">
        <v>140.01</v>
      </c>
      <c r="D95" s="10">
        <v>0.1</v>
      </c>
      <c r="E95" s="16">
        <f t="shared" ref="E95:E97" si="117">C95*(1+D95)</f>
        <v>154.011</v>
      </c>
      <c r="F95" s="17" t="s">
        <v>6</v>
      </c>
      <c r="G95" s="67"/>
      <c r="H95" s="68">
        <f t="shared" ref="H95:H97" si="118">G95*E95</f>
        <v>0</v>
      </c>
      <c r="I95" s="69">
        <f t="shared" ref="I95:I97" si="119">L$4</f>
        <v>90</v>
      </c>
      <c r="J95" s="70"/>
      <c r="K95" s="68">
        <f t="shared" ref="K95:K97" si="120">J95*I95</f>
        <v>0</v>
      </c>
      <c r="L95" s="71">
        <f t="shared" ref="L95:L97" si="121">K95+H95</f>
        <v>0</v>
      </c>
      <c r="M95" s="72"/>
    </row>
    <row r="96" spans="1:13" x14ac:dyDescent="0.3">
      <c r="A96" s="32">
        <v>2</v>
      </c>
      <c r="B96" s="15" t="s">
        <v>107</v>
      </c>
      <c r="C96" s="39">
        <v>137.65</v>
      </c>
      <c r="D96" s="10">
        <v>0.1</v>
      </c>
      <c r="E96" s="16">
        <f t="shared" ref="E96" si="122">C96*(1+D96)</f>
        <v>151.41500000000002</v>
      </c>
      <c r="F96" s="17" t="s">
        <v>6</v>
      </c>
      <c r="G96" s="67"/>
      <c r="H96" s="68">
        <f t="shared" ref="H96" si="123">G96*E96</f>
        <v>0</v>
      </c>
      <c r="I96" s="69">
        <f t="shared" ref="I96" si="124">L$4</f>
        <v>90</v>
      </c>
      <c r="J96" s="70"/>
      <c r="K96" s="68">
        <f t="shared" ref="K96" si="125">J96*I96</f>
        <v>0</v>
      </c>
      <c r="L96" s="71">
        <f t="shared" ref="L96" si="126">K96+H96</f>
        <v>0</v>
      </c>
      <c r="M96" s="72"/>
    </row>
    <row r="97" spans="1:13" x14ac:dyDescent="0.3">
      <c r="A97" s="32">
        <v>3</v>
      </c>
      <c r="B97" s="15" t="s">
        <v>108</v>
      </c>
      <c r="C97" s="39">
        <v>24</v>
      </c>
      <c r="D97" s="10">
        <v>0.1</v>
      </c>
      <c r="E97" s="16">
        <f t="shared" si="117"/>
        <v>26.400000000000002</v>
      </c>
      <c r="F97" s="17" t="s">
        <v>6</v>
      </c>
      <c r="G97" s="67"/>
      <c r="H97" s="68">
        <f t="shared" si="118"/>
        <v>0</v>
      </c>
      <c r="I97" s="69">
        <f t="shared" si="119"/>
        <v>90</v>
      </c>
      <c r="J97" s="70"/>
      <c r="K97" s="68">
        <f t="shared" si="120"/>
        <v>0</v>
      </c>
      <c r="L97" s="71">
        <f t="shared" si="121"/>
        <v>0</v>
      </c>
      <c r="M97" s="72"/>
    </row>
    <row r="98" spans="1:13" ht="16.2" thickBot="1" x14ac:dyDescent="0.35">
      <c r="A98" s="40"/>
      <c r="B98" s="15"/>
      <c r="C98" s="39"/>
      <c r="D98" s="10"/>
      <c r="E98" s="16"/>
      <c r="F98" s="11"/>
      <c r="G98" s="33"/>
      <c r="H98" s="7"/>
      <c r="I98" s="13"/>
      <c r="J98" s="14"/>
      <c r="K98" s="7"/>
      <c r="L98" s="8"/>
    </row>
    <row r="99" spans="1:13" ht="16.2" thickBot="1" x14ac:dyDescent="0.35">
      <c r="A99" s="81" t="s">
        <v>105</v>
      </c>
      <c r="B99" s="82"/>
      <c r="C99" s="17"/>
      <c r="D99" s="10"/>
      <c r="E99" s="11"/>
      <c r="F99" s="11"/>
      <c r="G99" s="24"/>
      <c r="H99" s="24"/>
      <c r="I99" s="18"/>
      <c r="J99" s="7"/>
      <c r="K99" s="13"/>
      <c r="L99" s="31"/>
    </row>
    <row r="100" spans="1:13" ht="16.2" thickBot="1" x14ac:dyDescent="0.35">
      <c r="A100" s="81" t="s">
        <v>21</v>
      </c>
      <c r="B100" s="82"/>
      <c r="C100" s="17"/>
      <c r="D100" s="10"/>
      <c r="E100" s="11"/>
      <c r="F100" s="11"/>
      <c r="G100" s="24"/>
      <c r="H100" s="24"/>
      <c r="I100" s="18"/>
      <c r="J100" s="7"/>
      <c r="K100" s="13"/>
      <c r="L100" s="31"/>
    </row>
    <row r="101" spans="1:13" x14ac:dyDescent="0.3">
      <c r="A101" s="32">
        <v>1</v>
      </c>
      <c r="B101" s="15" t="s">
        <v>109</v>
      </c>
      <c r="C101" s="39">
        <v>3</v>
      </c>
      <c r="D101" s="10">
        <v>0</v>
      </c>
      <c r="E101" s="16">
        <f t="shared" ref="E101:E103" si="127">C101*(1+D101)</f>
        <v>3</v>
      </c>
      <c r="F101" s="17" t="s">
        <v>5</v>
      </c>
      <c r="G101" s="67"/>
      <c r="H101" s="68">
        <f t="shared" ref="H101:H103" si="128">G101*E101</f>
        <v>0</v>
      </c>
      <c r="I101" s="69">
        <f t="shared" ref="I101:I103" si="129">L$4</f>
        <v>90</v>
      </c>
      <c r="J101" s="70"/>
      <c r="K101" s="68">
        <f t="shared" ref="K101:K103" si="130">J101*I101</f>
        <v>0</v>
      </c>
      <c r="L101" s="71">
        <f t="shared" ref="L101:L103" si="131">K101+H101</f>
        <v>0</v>
      </c>
      <c r="M101" s="72"/>
    </row>
    <row r="102" spans="1:13" x14ac:dyDescent="0.3">
      <c r="A102" s="32">
        <v>2</v>
      </c>
      <c r="B102" s="15" t="s">
        <v>110</v>
      </c>
      <c r="C102" s="39">
        <v>2</v>
      </c>
      <c r="D102" s="10">
        <v>0</v>
      </c>
      <c r="E102" s="16">
        <f t="shared" ref="E102" si="132">C102*(1+D102)</f>
        <v>2</v>
      </c>
      <c r="F102" s="17" t="s">
        <v>5</v>
      </c>
      <c r="G102" s="67"/>
      <c r="H102" s="68">
        <f t="shared" ref="H102" si="133">G102*E102</f>
        <v>0</v>
      </c>
      <c r="I102" s="69">
        <f t="shared" ref="I102" si="134">L$4</f>
        <v>90</v>
      </c>
      <c r="J102" s="70"/>
      <c r="K102" s="68">
        <f t="shared" ref="K102" si="135">J102*I102</f>
        <v>0</v>
      </c>
      <c r="L102" s="71">
        <f t="shared" ref="L102" si="136">K102+H102</f>
        <v>0</v>
      </c>
      <c r="M102" s="72"/>
    </row>
    <row r="103" spans="1:13" x14ac:dyDescent="0.3">
      <c r="A103" s="32">
        <v>3</v>
      </c>
      <c r="B103" s="15" t="s">
        <v>111</v>
      </c>
      <c r="C103" s="39">
        <v>2</v>
      </c>
      <c r="D103" s="10">
        <v>0</v>
      </c>
      <c r="E103" s="16">
        <f t="shared" si="127"/>
        <v>2</v>
      </c>
      <c r="F103" s="17" t="s">
        <v>5</v>
      </c>
      <c r="G103" s="67"/>
      <c r="H103" s="68">
        <f t="shared" si="128"/>
        <v>0</v>
      </c>
      <c r="I103" s="69">
        <f t="shared" si="129"/>
        <v>90</v>
      </c>
      <c r="J103" s="70"/>
      <c r="K103" s="68">
        <f t="shared" si="130"/>
        <v>0</v>
      </c>
      <c r="L103" s="71">
        <f t="shared" si="131"/>
        <v>0</v>
      </c>
      <c r="M103" s="72"/>
    </row>
    <row r="104" spans="1:13" x14ac:dyDescent="0.3">
      <c r="A104" s="32">
        <v>4</v>
      </c>
      <c r="B104" s="15" t="s">
        <v>112</v>
      </c>
      <c r="C104" s="39">
        <v>1</v>
      </c>
      <c r="D104" s="10">
        <v>0</v>
      </c>
      <c r="E104" s="16">
        <f t="shared" ref="E104" si="137">C104*(1+D104)</f>
        <v>1</v>
      </c>
      <c r="F104" s="17" t="s">
        <v>5</v>
      </c>
      <c r="G104" s="67"/>
      <c r="H104" s="68">
        <f t="shared" ref="H104" si="138">G104*E104</f>
        <v>0</v>
      </c>
      <c r="I104" s="69">
        <f t="shared" ref="I104" si="139">L$4</f>
        <v>90</v>
      </c>
      <c r="J104" s="70"/>
      <c r="K104" s="68">
        <f t="shared" ref="K104" si="140">J104*I104</f>
        <v>0</v>
      </c>
      <c r="L104" s="71">
        <f t="shared" ref="L104" si="141">K104+H104</f>
        <v>0</v>
      </c>
      <c r="M104" s="72"/>
    </row>
    <row r="105" spans="1:13" ht="16.2" thickBot="1" x14ac:dyDescent="0.35">
      <c r="A105" s="19"/>
      <c r="B105" s="20"/>
      <c r="C105" s="17"/>
      <c r="D105" s="10"/>
      <c r="E105" s="11"/>
      <c r="F105" s="11"/>
      <c r="G105" s="41"/>
      <c r="H105" s="42"/>
      <c r="I105" s="43"/>
      <c r="J105" s="14"/>
      <c r="K105" s="42"/>
      <c r="L105" s="44"/>
    </row>
    <row r="106" spans="1:13" ht="16.2" thickBot="1" x14ac:dyDescent="0.35">
      <c r="A106" s="81" t="s">
        <v>31</v>
      </c>
      <c r="B106" s="82"/>
      <c r="C106" s="17"/>
      <c r="D106" s="10"/>
      <c r="E106" s="11"/>
      <c r="F106" s="11"/>
      <c r="G106" s="24"/>
      <c r="H106" s="24"/>
      <c r="I106" s="18"/>
      <c r="J106" s="7"/>
      <c r="K106" s="13"/>
      <c r="L106" s="31"/>
    </row>
    <row r="107" spans="1:13" x14ac:dyDescent="0.3">
      <c r="A107" s="32">
        <v>1</v>
      </c>
      <c r="B107" s="15" t="s">
        <v>113</v>
      </c>
      <c r="C107" s="39">
        <v>2</v>
      </c>
      <c r="D107" s="10">
        <v>0</v>
      </c>
      <c r="E107" s="16">
        <f t="shared" ref="E107" si="142">C107*(1+D107)</f>
        <v>2</v>
      </c>
      <c r="F107" s="17" t="s">
        <v>5</v>
      </c>
      <c r="G107" s="67"/>
      <c r="H107" s="68">
        <f t="shared" ref="H107" si="143">G107*E107</f>
        <v>0</v>
      </c>
      <c r="I107" s="69">
        <f t="shared" ref="I107" si="144">L$4</f>
        <v>90</v>
      </c>
      <c r="J107" s="70"/>
      <c r="K107" s="68">
        <f t="shared" ref="K107" si="145">J107*I107</f>
        <v>0</v>
      </c>
      <c r="L107" s="71">
        <f t="shared" ref="L107" si="146">K107+H107</f>
        <v>0</v>
      </c>
      <c r="M107" s="72"/>
    </row>
    <row r="108" spans="1:13" ht="16.2" thickBot="1" x14ac:dyDescent="0.35">
      <c r="A108" s="19"/>
      <c r="B108" s="20"/>
      <c r="C108" s="17"/>
      <c r="D108" s="10"/>
      <c r="E108" s="11"/>
      <c r="F108" s="11"/>
      <c r="G108" s="41"/>
      <c r="H108" s="42"/>
      <c r="I108" s="43"/>
      <c r="J108" s="14"/>
      <c r="K108" s="42"/>
      <c r="L108" s="44"/>
    </row>
    <row r="109" spans="1:13" ht="16.2" thickBot="1" x14ac:dyDescent="0.35">
      <c r="A109" s="81" t="s">
        <v>24</v>
      </c>
      <c r="B109" s="82"/>
      <c r="C109" s="17"/>
      <c r="D109" s="10"/>
      <c r="E109" s="11"/>
      <c r="F109" s="11"/>
      <c r="G109" s="24"/>
      <c r="H109" s="24"/>
      <c r="I109" s="18"/>
      <c r="J109" s="7"/>
      <c r="K109" s="13"/>
      <c r="L109" s="31"/>
    </row>
    <row r="110" spans="1:13" x14ac:dyDescent="0.3">
      <c r="A110" s="32">
        <v>1</v>
      </c>
      <c r="B110" s="15" t="s">
        <v>114</v>
      </c>
      <c r="C110" s="39">
        <v>2</v>
      </c>
      <c r="D110" s="10">
        <v>0</v>
      </c>
      <c r="E110" s="16">
        <f t="shared" ref="E110" si="147">C110*(1+D110)</f>
        <v>2</v>
      </c>
      <c r="F110" s="17" t="s">
        <v>5</v>
      </c>
      <c r="G110" s="67"/>
      <c r="H110" s="68">
        <f t="shared" ref="H110" si="148">G110*E110</f>
        <v>0</v>
      </c>
      <c r="I110" s="69">
        <f t="shared" ref="I110" si="149">L$4</f>
        <v>90</v>
      </c>
      <c r="J110" s="70"/>
      <c r="K110" s="68">
        <f t="shared" ref="K110" si="150">J110*I110</f>
        <v>0</v>
      </c>
      <c r="L110" s="71">
        <f t="shared" ref="L110" si="151">K110+H110</f>
        <v>0</v>
      </c>
      <c r="M110" s="72"/>
    </row>
    <row r="111" spans="1:13" ht="16.2" thickBot="1" x14ac:dyDescent="0.35">
      <c r="A111" s="19"/>
      <c r="B111" s="20"/>
      <c r="C111" s="17"/>
      <c r="D111" s="10"/>
      <c r="E111" s="11"/>
      <c r="F111" s="11"/>
      <c r="G111" s="41"/>
      <c r="H111" s="42"/>
      <c r="I111" s="43"/>
      <c r="J111" s="14"/>
      <c r="K111" s="42"/>
      <c r="L111" s="44"/>
    </row>
    <row r="112" spans="1:13" ht="16.2" thickBot="1" x14ac:dyDescent="0.35">
      <c r="A112" s="81" t="s">
        <v>115</v>
      </c>
      <c r="B112" s="82"/>
      <c r="C112" s="17"/>
      <c r="D112" s="10"/>
      <c r="E112" s="11"/>
      <c r="F112" s="11"/>
      <c r="G112" s="24"/>
      <c r="H112" s="24"/>
      <c r="I112" s="18"/>
      <c r="J112" s="7"/>
      <c r="K112" s="13"/>
      <c r="L112" s="31"/>
    </row>
    <row r="113" spans="1:13" x14ac:dyDescent="0.3">
      <c r="A113" s="32">
        <v>1</v>
      </c>
      <c r="B113" s="15" t="s">
        <v>116</v>
      </c>
      <c r="C113" s="39">
        <v>4</v>
      </c>
      <c r="D113" s="10">
        <v>0</v>
      </c>
      <c r="E113" s="16">
        <f>C113*(1+D113)</f>
        <v>4</v>
      </c>
      <c r="F113" s="17" t="s">
        <v>5</v>
      </c>
      <c r="G113" s="67"/>
      <c r="H113" s="68">
        <f>G113*E113</f>
        <v>0</v>
      </c>
      <c r="I113" s="69">
        <f t="shared" ref="I113:I114" si="152">L$4</f>
        <v>90</v>
      </c>
      <c r="J113" s="70"/>
      <c r="K113" s="68">
        <f>J113*I113</f>
        <v>0</v>
      </c>
      <c r="L113" s="71">
        <f>K113+H113</f>
        <v>0</v>
      </c>
      <c r="M113" s="72"/>
    </row>
    <row r="114" spans="1:13" x14ac:dyDescent="0.3">
      <c r="A114" s="32">
        <v>2</v>
      </c>
      <c r="B114" s="15" t="s">
        <v>117</v>
      </c>
      <c r="C114" s="39">
        <v>8</v>
      </c>
      <c r="D114" s="10">
        <v>0</v>
      </c>
      <c r="E114" s="16">
        <f>C114*(1+D114)</f>
        <v>8</v>
      </c>
      <c r="F114" s="17" t="s">
        <v>5</v>
      </c>
      <c r="G114" s="67"/>
      <c r="H114" s="68">
        <f>G114*E114</f>
        <v>0</v>
      </c>
      <c r="I114" s="69">
        <f t="shared" si="152"/>
        <v>90</v>
      </c>
      <c r="J114" s="70"/>
      <c r="K114" s="68">
        <f>J114*I114</f>
        <v>0</v>
      </c>
      <c r="L114" s="71">
        <f>K114+H114</f>
        <v>0</v>
      </c>
      <c r="M114" s="72"/>
    </row>
    <row r="115" spans="1:13" ht="16.2" thickBot="1" x14ac:dyDescent="0.35">
      <c r="A115" s="19"/>
      <c r="B115" s="20"/>
      <c r="C115" s="17"/>
      <c r="D115" s="10"/>
      <c r="E115" s="11"/>
      <c r="F115" s="11"/>
      <c r="G115" s="24"/>
      <c r="H115" s="24"/>
      <c r="I115" s="18"/>
      <c r="J115" s="7"/>
      <c r="K115" s="13"/>
      <c r="L115" s="31"/>
    </row>
    <row r="116" spans="1:13" ht="16.2" thickBot="1" x14ac:dyDescent="0.35">
      <c r="A116" s="81" t="s">
        <v>118</v>
      </c>
      <c r="B116" s="82"/>
      <c r="C116" s="17"/>
      <c r="D116" s="10"/>
      <c r="E116" s="11"/>
      <c r="F116" s="11"/>
      <c r="G116" s="24"/>
      <c r="H116" s="24"/>
      <c r="I116" s="18"/>
      <c r="J116" s="7"/>
      <c r="K116" s="13"/>
      <c r="L116" s="31"/>
    </row>
    <row r="117" spans="1:13" x14ac:dyDescent="0.3">
      <c r="A117" s="32">
        <v>1</v>
      </c>
      <c r="B117" s="15" t="s">
        <v>119</v>
      </c>
      <c r="C117" s="39">
        <v>2</v>
      </c>
      <c r="D117" s="10">
        <v>0</v>
      </c>
      <c r="E117" s="16">
        <f>C117*(1+D117)</f>
        <v>2</v>
      </c>
      <c r="F117" s="17" t="s">
        <v>5</v>
      </c>
      <c r="G117" s="67"/>
      <c r="H117" s="68">
        <f>G117*E117</f>
        <v>0</v>
      </c>
      <c r="I117" s="69">
        <f t="shared" ref="I117:I118" si="153">L$4</f>
        <v>90</v>
      </c>
      <c r="J117" s="70"/>
      <c r="K117" s="68">
        <f>J117*I117</f>
        <v>0</v>
      </c>
      <c r="L117" s="71">
        <f>K117+H117</f>
        <v>0</v>
      </c>
      <c r="M117" s="72"/>
    </row>
    <row r="118" spans="1:13" x14ac:dyDescent="0.3">
      <c r="A118" s="32">
        <v>2</v>
      </c>
      <c r="B118" s="15" t="s">
        <v>120</v>
      </c>
      <c r="C118" s="39">
        <v>4</v>
      </c>
      <c r="D118" s="10">
        <v>0</v>
      </c>
      <c r="E118" s="16">
        <f>C118*(1+D118)</f>
        <v>4</v>
      </c>
      <c r="F118" s="17" t="s">
        <v>5</v>
      </c>
      <c r="G118" s="67"/>
      <c r="H118" s="68">
        <f>G118*E118</f>
        <v>0</v>
      </c>
      <c r="I118" s="69">
        <f t="shared" si="153"/>
        <v>90</v>
      </c>
      <c r="J118" s="70"/>
      <c r="K118" s="68">
        <f>J118*I118</f>
        <v>0</v>
      </c>
      <c r="L118" s="71">
        <f>K118+H118</f>
        <v>0</v>
      </c>
      <c r="M118" s="72"/>
    </row>
    <row r="119" spans="1:13" ht="16.2" thickBot="1" x14ac:dyDescent="0.35">
      <c r="A119" s="19"/>
      <c r="B119" s="20"/>
      <c r="C119" s="17"/>
      <c r="D119" s="10"/>
      <c r="E119" s="11"/>
      <c r="F119" s="11"/>
      <c r="G119" s="24"/>
      <c r="H119" s="24"/>
      <c r="I119" s="18"/>
      <c r="J119" s="7"/>
      <c r="K119" s="13"/>
      <c r="L119" s="31"/>
    </row>
    <row r="120" spans="1:13" ht="16.2" thickBot="1" x14ac:dyDescent="0.35">
      <c r="A120" s="81" t="s">
        <v>121</v>
      </c>
      <c r="B120" s="82"/>
      <c r="C120" s="17"/>
      <c r="D120" s="10"/>
      <c r="E120" s="11"/>
      <c r="F120" s="11"/>
      <c r="G120" s="24"/>
      <c r="H120" s="24"/>
      <c r="I120" s="18"/>
      <c r="J120" s="7"/>
      <c r="K120" s="13"/>
      <c r="L120" s="31"/>
    </row>
    <row r="121" spans="1:13" x14ac:dyDescent="0.3">
      <c r="A121" s="32">
        <v>1</v>
      </c>
      <c r="B121" s="15" t="s">
        <v>122</v>
      </c>
      <c r="C121" s="39">
        <v>3</v>
      </c>
      <c r="D121" s="10">
        <v>0</v>
      </c>
      <c r="E121" s="16">
        <f t="shared" ref="E121" si="154">C121*(1+D121)</f>
        <v>3</v>
      </c>
      <c r="F121" s="17" t="s">
        <v>5</v>
      </c>
      <c r="G121" s="67"/>
      <c r="H121" s="68">
        <f t="shared" ref="H121" si="155">G121*E121</f>
        <v>0</v>
      </c>
      <c r="I121" s="69">
        <f t="shared" ref="I121" si="156">L$4</f>
        <v>90</v>
      </c>
      <c r="J121" s="70"/>
      <c r="K121" s="68">
        <f t="shared" ref="K121" si="157">J121*I121</f>
        <v>0</v>
      </c>
      <c r="L121" s="71">
        <f t="shared" ref="L121" si="158">K121+H121</f>
        <v>0</v>
      </c>
      <c r="M121" s="72"/>
    </row>
    <row r="122" spans="1:13" x14ac:dyDescent="0.3">
      <c r="A122" s="32">
        <v>2</v>
      </c>
      <c r="B122" s="15" t="s">
        <v>123</v>
      </c>
      <c r="C122" s="39">
        <v>1</v>
      </c>
      <c r="D122" s="10">
        <v>0</v>
      </c>
      <c r="E122" s="16">
        <f t="shared" ref="E122" si="159">C122*(1+D122)</f>
        <v>1</v>
      </c>
      <c r="F122" s="17" t="s">
        <v>5</v>
      </c>
      <c r="G122" s="67"/>
      <c r="H122" s="68">
        <f t="shared" ref="H122" si="160">G122*E122</f>
        <v>0</v>
      </c>
      <c r="I122" s="69">
        <f t="shared" ref="I122" si="161">L$4</f>
        <v>90</v>
      </c>
      <c r="J122" s="70"/>
      <c r="K122" s="68">
        <f t="shared" ref="K122" si="162">J122*I122</f>
        <v>0</v>
      </c>
      <c r="L122" s="71">
        <f t="shared" ref="L122" si="163">K122+H122</f>
        <v>0</v>
      </c>
      <c r="M122" s="72"/>
    </row>
    <row r="123" spans="1:13" ht="16.2" thickBot="1" x14ac:dyDescent="0.35">
      <c r="A123" s="19"/>
      <c r="B123" s="20"/>
      <c r="C123" s="17"/>
      <c r="D123" s="10"/>
      <c r="E123" s="11"/>
      <c r="F123" s="11"/>
      <c r="G123" s="41"/>
      <c r="H123" s="42"/>
      <c r="I123" s="43"/>
      <c r="J123" s="14"/>
      <c r="K123" s="42"/>
      <c r="L123" s="44"/>
    </row>
    <row r="124" spans="1:13" ht="16.2" thickBot="1" x14ac:dyDescent="0.35">
      <c r="A124" s="81" t="s">
        <v>124</v>
      </c>
      <c r="B124" s="82"/>
      <c r="C124" s="17"/>
      <c r="D124" s="10"/>
      <c r="E124" s="11"/>
      <c r="F124" s="11"/>
      <c r="G124" s="24"/>
      <c r="H124" s="24"/>
      <c r="I124" s="18"/>
      <c r="J124" s="7"/>
      <c r="K124" s="13"/>
      <c r="L124" s="31"/>
    </row>
    <row r="125" spans="1:13" x14ac:dyDescent="0.3">
      <c r="A125" s="32">
        <v>1</v>
      </c>
      <c r="B125" s="15" t="s">
        <v>125</v>
      </c>
      <c r="C125" s="39">
        <v>1</v>
      </c>
      <c r="D125" s="10">
        <v>0</v>
      </c>
      <c r="E125" s="16">
        <f t="shared" ref="E125" si="164">C125*(1+D125)</f>
        <v>1</v>
      </c>
      <c r="F125" s="17" t="s">
        <v>5</v>
      </c>
      <c r="G125" s="67"/>
      <c r="H125" s="68">
        <f t="shared" ref="H125" si="165">G125*E125</f>
        <v>0</v>
      </c>
      <c r="I125" s="69">
        <f t="shared" ref="I125" si="166">L$4</f>
        <v>90</v>
      </c>
      <c r="J125" s="70"/>
      <c r="K125" s="68">
        <f t="shared" ref="K125" si="167">J125*I125</f>
        <v>0</v>
      </c>
      <c r="L125" s="71">
        <f t="shared" ref="L125" si="168">K125+H125</f>
        <v>0</v>
      </c>
      <c r="M125" s="72"/>
    </row>
    <row r="126" spans="1:13" ht="16.2" thickBot="1" x14ac:dyDescent="0.35">
      <c r="A126" s="19"/>
      <c r="B126" s="20"/>
      <c r="C126" s="17"/>
      <c r="D126" s="10"/>
      <c r="E126" s="11"/>
      <c r="F126" s="11"/>
      <c r="G126" s="34"/>
      <c r="H126" s="7"/>
      <c r="I126" s="13"/>
      <c r="J126" s="14"/>
      <c r="K126" s="7"/>
      <c r="L126" s="8"/>
    </row>
    <row r="127" spans="1:13" ht="16.2" thickBot="1" x14ac:dyDescent="0.35">
      <c r="A127" s="81" t="s">
        <v>41</v>
      </c>
      <c r="B127" s="82"/>
      <c r="C127" s="17"/>
      <c r="D127" s="10"/>
      <c r="E127" s="11"/>
      <c r="F127" s="11"/>
      <c r="G127" s="24"/>
      <c r="H127" s="24"/>
      <c r="I127" s="18"/>
      <c r="J127" s="7"/>
      <c r="K127" s="13"/>
      <c r="L127" s="31"/>
    </row>
    <row r="128" spans="1:13" x14ac:dyDescent="0.3">
      <c r="A128" s="32">
        <v>1</v>
      </c>
      <c r="B128" s="15" t="s">
        <v>126</v>
      </c>
      <c r="C128" s="39">
        <v>2</v>
      </c>
      <c r="D128" s="10">
        <v>0</v>
      </c>
      <c r="E128" s="16">
        <f t="shared" ref="E128" si="169">C128*(1+D128)</f>
        <v>2</v>
      </c>
      <c r="F128" s="17" t="s">
        <v>5</v>
      </c>
      <c r="G128" s="67"/>
      <c r="H128" s="68">
        <f t="shared" ref="H128" si="170">G128*E128</f>
        <v>0</v>
      </c>
      <c r="I128" s="69">
        <f t="shared" ref="I128" si="171">L$4</f>
        <v>90</v>
      </c>
      <c r="J128" s="70"/>
      <c r="K128" s="68">
        <f t="shared" ref="K128" si="172">J128*I128</f>
        <v>0</v>
      </c>
      <c r="L128" s="71">
        <f t="shared" ref="L128" si="173">K128+H128</f>
        <v>0</v>
      </c>
      <c r="M128" s="72"/>
    </row>
    <row r="129" spans="1:13" ht="16.2" thickBot="1" x14ac:dyDescent="0.35">
      <c r="A129" s="19"/>
      <c r="B129" s="20"/>
      <c r="C129" s="17"/>
      <c r="D129" s="10"/>
      <c r="E129" s="11"/>
      <c r="F129" s="11"/>
      <c r="G129" s="34"/>
      <c r="H129" s="7"/>
      <c r="I129" s="13"/>
      <c r="J129" s="14"/>
      <c r="K129" s="7"/>
      <c r="L129" s="8"/>
    </row>
    <row r="130" spans="1:13" ht="16.2" thickBot="1" x14ac:dyDescent="0.35">
      <c r="A130" s="81" t="s">
        <v>42</v>
      </c>
      <c r="B130" s="82"/>
      <c r="C130" s="46"/>
      <c r="D130" s="3"/>
      <c r="E130" s="4"/>
      <c r="F130" s="4"/>
      <c r="G130" s="47"/>
      <c r="H130" s="48"/>
      <c r="I130" s="49"/>
      <c r="J130" s="50"/>
      <c r="K130" s="48"/>
      <c r="L130" s="51"/>
    </row>
    <row r="131" spans="1:13" x14ac:dyDescent="0.3">
      <c r="A131" s="32">
        <v>1</v>
      </c>
      <c r="B131" s="15" t="s">
        <v>145</v>
      </c>
      <c r="C131" s="39">
        <v>24</v>
      </c>
      <c r="D131" s="10">
        <v>0</v>
      </c>
      <c r="E131" s="16">
        <f t="shared" ref="E131:E134" si="174">C131*(1+D131)</f>
        <v>24</v>
      </c>
      <c r="F131" s="17" t="s">
        <v>5</v>
      </c>
      <c r="G131" s="67"/>
      <c r="H131" s="68">
        <f t="shared" ref="H131:H134" si="175">G131*E131</f>
        <v>0</v>
      </c>
      <c r="I131" s="69">
        <f t="shared" ref="I131:I134" si="176">L$4</f>
        <v>90</v>
      </c>
      <c r="J131" s="70"/>
      <c r="K131" s="68">
        <f t="shared" ref="K131:K134" si="177">J131*I131</f>
        <v>0</v>
      </c>
      <c r="L131" s="71">
        <f t="shared" ref="L131:L134" si="178">K131+H131</f>
        <v>0</v>
      </c>
      <c r="M131" s="72"/>
    </row>
    <row r="132" spans="1:13" x14ac:dyDescent="0.3">
      <c r="A132" s="32">
        <v>2</v>
      </c>
      <c r="B132" s="15" t="s">
        <v>142</v>
      </c>
      <c r="C132" s="39">
        <v>2</v>
      </c>
      <c r="D132" s="10">
        <v>0</v>
      </c>
      <c r="E132" s="16">
        <f t="shared" si="174"/>
        <v>2</v>
      </c>
      <c r="F132" s="17" t="s">
        <v>5</v>
      </c>
      <c r="G132" s="67"/>
      <c r="H132" s="68">
        <f t="shared" si="175"/>
        <v>0</v>
      </c>
      <c r="I132" s="69">
        <f t="shared" si="176"/>
        <v>90</v>
      </c>
      <c r="J132" s="70"/>
      <c r="K132" s="68">
        <f t="shared" si="177"/>
        <v>0</v>
      </c>
      <c r="L132" s="71">
        <f t="shared" si="178"/>
        <v>0</v>
      </c>
      <c r="M132" s="72"/>
    </row>
    <row r="133" spans="1:13" x14ac:dyDescent="0.3">
      <c r="A133" s="32">
        <v>3</v>
      </c>
      <c r="B133" s="15" t="s">
        <v>143</v>
      </c>
      <c r="C133" s="39">
        <v>1</v>
      </c>
      <c r="D133" s="10">
        <v>0</v>
      </c>
      <c r="E133" s="16">
        <f t="shared" si="174"/>
        <v>1</v>
      </c>
      <c r="F133" s="17" t="s">
        <v>5</v>
      </c>
      <c r="G133" s="67"/>
      <c r="H133" s="68">
        <f t="shared" si="175"/>
        <v>0</v>
      </c>
      <c r="I133" s="69">
        <f t="shared" si="176"/>
        <v>90</v>
      </c>
      <c r="J133" s="70"/>
      <c r="K133" s="68">
        <f t="shared" si="177"/>
        <v>0</v>
      </c>
      <c r="L133" s="71">
        <f t="shared" si="178"/>
        <v>0</v>
      </c>
      <c r="M133" s="72"/>
    </row>
    <row r="134" spans="1:13" x14ac:dyDescent="0.3">
      <c r="A134" s="32">
        <v>4</v>
      </c>
      <c r="B134" s="15" t="s">
        <v>144</v>
      </c>
      <c r="C134" s="39">
        <v>2</v>
      </c>
      <c r="D134" s="10">
        <v>0</v>
      </c>
      <c r="E134" s="16">
        <f t="shared" si="174"/>
        <v>2</v>
      </c>
      <c r="F134" s="17" t="s">
        <v>5</v>
      </c>
      <c r="G134" s="67"/>
      <c r="H134" s="68">
        <f t="shared" si="175"/>
        <v>0</v>
      </c>
      <c r="I134" s="69">
        <f t="shared" si="176"/>
        <v>90</v>
      </c>
      <c r="J134" s="70"/>
      <c r="K134" s="68">
        <f t="shared" si="177"/>
        <v>0</v>
      </c>
      <c r="L134" s="71">
        <f t="shared" si="178"/>
        <v>0</v>
      </c>
      <c r="M134" s="72"/>
    </row>
    <row r="135" spans="1:13" ht="16.2" thickBot="1" x14ac:dyDescent="0.35">
      <c r="A135" s="36"/>
      <c r="B135" s="20"/>
      <c r="C135" s="22"/>
      <c r="D135" s="22"/>
      <c r="E135" s="22"/>
      <c r="F135" s="3"/>
      <c r="G135" s="4"/>
      <c r="H135" s="4"/>
      <c r="I135" s="53"/>
      <c r="J135" s="5"/>
      <c r="K135" s="6"/>
      <c r="L135" s="30"/>
    </row>
    <row r="136" spans="1:13" ht="16.2" thickBot="1" x14ac:dyDescent="0.35">
      <c r="A136" s="81" t="s">
        <v>140</v>
      </c>
      <c r="B136" s="82"/>
      <c r="C136" s="46"/>
      <c r="D136" s="3"/>
      <c r="E136" s="4"/>
      <c r="F136" s="4"/>
      <c r="G136" s="47"/>
      <c r="H136" s="48"/>
      <c r="I136" s="49"/>
      <c r="J136" s="50"/>
      <c r="K136" s="48"/>
      <c r="L136" s="51"/>
    </row>
    <row r="137" spans="1:13" x14ac:dyDescent="0.3">
      <c r="A137" s="32">
        <v>1</v>
      </c>
      <c r="B137" s="15" t="s">
        <v>141</v>
      </c>
      <c r="C137" s="39">
        <v>5</v>
      </c>
      <c r="D137" s="10">
        <v>0</v>
      </c>
      <c r="E137" s="16">
        <f t="shared" ref="E137" si="179">C137*(1+D137)</f>
        <v>5</v>
      </c>
      <c r="F137" s="17" t="s">
        <v>5</v>
      </c>
      <c r="G137" s="67"/>
      <c r="H137" s="68">
        <f t="shared" ref="H137" si="180">G137*E137</f>
        <v>0</v>
      </c>
      <c r="I137" s="69">
        <f t="shared" ref="I137" si="181">L$4</f>
        <v>90</v>
      </c>
      <c r="J137" s="70"/>
      <c r="K137" s="68">
        <f t="shared" ref="K137" si="182">J137*I137</f>
        <v>0</v>
      </c>
      <c r="L137" s="71">
        <f t="shared" ref="L137" si="183">K137+H137</f>
        <v>0</v>
      </c>
      <c r="M137" s="72"/>
    </row>
    <row r="138" spans="1:13" ht="16.2" thickBot="1" x14ac:dyDescent="0.35">
      <c r="A138" s="36"/>
      <c r="B138" s="20"/>
      <c r="C138" s="22"/>
      <c r="D138" s="22"/>
      <c r="E138" s="22"/>
      <c r="F138" s="3"/>
      <c r="G138" s="4"/>
      <c r="H138" s="4"/>
      <c r="I138" s="53"/>
      <c r="J138" s="5"/>
      <c r="K138" s="6"/>
      <c r="L138" s="30"/>
    </row>
    <row r="139" spans="1:13" ht="16.2" thickBot="1" x14ac:dyDescent="0.35">
      <c r="A139" s="81" t="s">
        <v>43</v>
      </c>
      <c r="B139" s="82"/>
      <c r="C139" s="46"/>
      <c r="D139" s="3"/>
      <c r="E139" s="4"/>
      <c r="F139" s="4"/>
      <c r="G139" s="47"/>
      <c r="H139" s="48"/>
      <c r="I139" s="49"/>
      <c r="J139" s="50"/>
      <c r="K139" s="48"/>
      <c r="L139" s="51"/>
    </row>
    <row r="140" spans="1:13" x14ac:dyDescent="0.3">
      <c r="A140" s="32">
        <v>1</v>
      </c>
      <c r="B140" s="15" t="s">
        <v>127</v>
      </c>
      <c r="C140" s="39">
        <v>2</v>
      </c>
      <c r="D140" s="10">
        <v>0</v>
      </c>
      <c r="E140" s="16">
        <f t="shared" ref="E140" si="184">C140*(1+D140)</f>
        <v>2</v>
      </c>
      <c r="F140" s="17" t="s">
        <v>5</v>
      </c>
      <c r="G140" s="67"/>
      <c r="H140" s="68">
        <f t="shared" ref="H140" si="185">G140*E140</f>
        <v>0</v>
      </c>
      <c r="I140" s="69">
        <f t="shared" ref="I140" si="186">L$4</f>
        <v>90</v>
      </c>
      <c r="J140" s="70"/>
      <c r="K140" s="68">
        <f t="shared" ref="K140" si="187">J140*I140</f>
        <v>0</v>
      </c>
      <c r="L140" s="71">
        <f t="shared" ref="L140" si="188">K140+H140</f>
        <v>0</v>
      </c>
      <c r="M140" s="72"/>
    </row>
    <row r="141" spans="1:13" ht="16.2" thickBot="1" x14ac:dyDescent="0.35">
      <c r="A141" s="36"/>
      <c r="B141" s="20"/>
      <c r="C141" s="22"/>
      <c r="D141" s="22"/>
      <c r="E141" s="22"/>
      <c r="F141" s="3"/>
      <c r="G141" s="4"/>
      <c r="H141" s="4"/>
      <c r="I141" s="53"/>
      <c r="J141" s="5"/>
      <c r="K141" s="6"/>
      <c r="L141" s="30"/>
    </row>
    <row r="142" spans="1:13" ht="16.2" thickBot="1" x14ac:dyDescent="0.35">
      <c r="A142" s="81" t="s">
        <v>53</v>
      </c>
      <c r="B142" s="82"/>
      <c r="C142" s="17"/>
      <c r="D142" s="10"/>
      <c r="E142" s="11"/>
      <c r="F142" s="11"/>
      <c r="G142" s="24"/>
      <c r="H142" s="24"/>
      <c r="I142" s="18"/>
      <c r="J142" s="7"/>
      <c r="K142" s="13"/>
      <c r="L142" s="31"/>
    </row>
    <row r="143" spans="1:13" x14ac:dyDescent="0.3">
      <c r="A143" s="32">
        <v>1</v>
      </c>
      <c r="B143" s="15" t="s">
        <v>138</v>
      </c>
      <c r="C143" s="39">
        <v>11</v>
      </c>
      <c r="D143" s="10">
        <v>0</v>
      </c>
      <c r="E143" s="16">
        <f t="shared" ref="E143" si="189">C143*(1+D143)</f>
        <v>11</v>
      </c>
      <c r="F143" s="17" t="s">
        <v>5</v>
      </c>
      <c r="G143" s="67"/>
      <c r="H143" s="68">
        <f t="shared" ref="H143" si="190">G143*E143</f>
        <v>0</v>
      </c>
      <c r="I143" s="69">
        <f t="shared" ref="I143" si="191">L$4</f>
        <v>90</v>
      </c>
      <c r="J143" s="70"/>
      <c r="K143" s="68">
        <f t="shared" ref="K143" si="192">J143*I143</f>
        <v>0</v>
      </c>
      <c r="L143" s="71">
        <f t="shared" ref="L143" si="193">K143+H143</f>
        <v>0</v>
      </c>
      <c r="M143" s="72"/>
    </row>
    <row r="144" spans="1:13" x14ac:dyDescent="0.3">
      <c r="A144" s="32">
        <v>2</v>
      </c>
      <c r="B144" s="15" t="s">
        <v>139</v>
      </c>
      <c r="C144" s="39">
        <v>1</v>
      </c>
      <c r="D144" s="10">
        <v>0</v>
      </c>
      <c r="E144" s="16">
        <f t="shared" ref="E144" si="194">C144*(1+D144)</f>
        <v>1</v>
      </c>
      <c r="F144" s="17" t="s">
        <v>5</v>
      </c>
      <c r="G144" s="67"/>
      <c r="H144" s="68">
        <f t="shared" ref="H144" si="195">G144*E144</f>
        <v>0</v>
      </c>
      <c r="I144" s="69">
        <f t="shared" ref="I144" si="196">L$4</f>
        <v>90</v>
      </c>
      <c r="J144" s="70"/>
      <c r="K144" s="68">
        <f t="shared" ref="K144" si="197">J144*I144</f>
        <v>0</v>
      </c>
      <c r="L144" s="71">
        <f t="shared" ref="L144" si="198">K144+H144</f>
        <v>0</v>
      </c>
      <c r="M144" s="72"/>
    </row>
    <row r="145" spans="1:13" ht="16.2" thickBot="1" x14ac:dyDescent="0.35">
      <c r="A145" s="19"/>
      <c r="B145" s="20"/>
      <c r="C145" s="17"/>
      <c r="D145" s="10"/>
      <c r="E145" s="11"/>
      <c r="F145" s="11"/>
      <c r="G145" s="24"/>
      <c r="H145" s="24"/>
      <c r="I145" s="18"/>
      <c r="J145" s="7"/>
      <c r="K145" s="13"/>
      <c r="L145" s="31"/>
    </row>
    <row r="146" spans="1:13" ht="16.2" thickBot="1" x14ac:dyDescent="0.35">
      <c r="A146" s="81" t="s">
        <v>44</v>
      </c>
      <c r="B146" s="82"/>
      <c r="C146" s="21"/>
      <c r="D146" s="21"/>
      <c r="E146" s="21"/>
      <c r="F146" s="10"/>
      <c r="G146" s="11"/>
      <c r="H146" s="11"/>
      <c r="I146" s="45"/>
      <c r="J146" s="7"/>
      <c r="K146" s="13"/>
      <c r="L146" s="31"/>
    </row>
    <row r="147" spans="1:13" x14ac:dyDescent="0.3">
      <c r="A147" s="32">
        <v>1</v>
      </c>
      <c r="B147" s="15" t="s">
        <v>40</v>
      </c>
      <c r="C147" s="39">
        <v>11</v>
      </c>
      <c r="D147" s="10">
        <v>0</v>
      </c>
      <c r="E147" s="16">
        <f t="shared" ref="E147" si="199">C147*(1+D147)</f>
        <v>11</v>
      </c>
      <c r="F147" s="17" t="s">
        <v>5</v>
      </c>
      <c r="G147" s="67"/>
      <c r="H147" s="68">
        <f t="shared" ref="H147" si="200">G147*E147</f>
        <v>0</v>
      </c>
      <c r="I147" s="69">
        <f t="shared" ref="I147" si="201">L$4</f>
        <v>90</v>
      </c>
      <c r="J147" s="70"/>
      <c r="K147" s="68">
        <f t="shared" ref="K147" si="202">J147*I147</f>
        <v>0</v>
      </c>
      <c r="L147" s="71">
        <f t="shared" ref="L147" si="203">K147+H147</f>
        <v>0</v>
      </c>
      <c r="M147" s="72"/>
    </row>
    <row r="148" spans="1:13" x14ac:dyDescent="0.3">
      <c r="A148" s="32">
        <v>2</v>
      </c>
      <c r="B148" s="15" t="s">
        <v>38</v>
      </c>
      <c r="C148" s="39">
        <v>11</v>
      </c>
      <c r="D148" s="10">
        <v>0</v>
      </c>
      <c r="E148" s="16">
        <f t="shared" ref="E148" si="204">C148*(1+D148)</f>
        <v>11</v>
      </c>
      <c r="F148" s="17" t="s">
        <v>6</v>
      </c>
      <c r="G148" s="67"/>
      <c r="H148" s="68">
        <f t="shared" ref="H148" si="205">G148*E148</f>
        <v>0</v>
      </c>
      <c r="I148" s="69">
        <f t="shared" ref="I148" si="206">L$4</f>
        <v>90</v>
      </c>
      <c r="J148" s="70"/>
      <c r="K148" s="68">
        <f t="shared" ref="K148" si="207">J148*I148</f>
        <v>0</v>
      </c>
      <c r="L148" s="71">
        <f t="shared" ref="L148" si="208">K148+H148</f>
        <v>0</v>
      </c>
      <c r="M148" s="72"/>
    </row>
    <row r="149" spans="1:13" ht="16.2" thickBot="1" x14ac:dyDescent="0.35">
      <c r="A149" s="36"/>
      <c r="B149" s="23"/>
      <c r="C149" s="21"/>
      <c r="D149" s="10"/>
      <c r="E149" s="11"/>
      <c r="F149" s="11"/>
      <c r="G149" s="41"/>
      <c r="H149" s="42"/>
      <c r="I149" s="43"/>
      <c r="J149" s="14"/>
      <c r="K149" s="42"/>
      <c r="L149" s="44"/>
    </row>
    <row r="150" spans="1:13" ht="16.2" thickBot="1" x14ac:dyDescent="0.35">
      <c r="A150" s="81" t="s">
        <v>32</v>
      </c>
      <c r="B150" s="82"/>
      <c r="C150" s="21"/>
      <c r="D150" s="21"/>
      <c r="E150" s="21"/>
      <c r="F150" s="10"/>
      <c r="G150" s="11"/>
      <c r="H150" s="11"/>
      <c r="I150" s="45"/>
      <c r="J150" s="7"/>
      <c r="K150" s="13"/>
      <c r="L150" s="31"/>
    </row>
    <row r="151" spans="1:13" ht="28.8" x14ac:dyDescent="0.3">
      <c r="A151" s="40">
        <v>1</v>
      </c>
      <c r="B151" s="52" t="s">
        <v>33</v>
      </c>
      <c r="C151" s="46">
        <f>3*1*1125</f>
        <v>3375</v>
      </c>
      <c r="D151" s="10">
        <v>0</v>
      </c>
      <c r="E151" s="16">
        <f t="shared" ref="E151" si="209">C151*(1+D151)</f>
        <v>3375</v>
      </c>
      <c r="F151" s="11" t="s">
        <v>39</v>
      </c>
      <c r="G151" s="41">
        <v>1.25</v>
      </c>
      <c r="H151" s="42">
        <f t="shared" ref="H151" si="210">G151*E151</f>
        <v>4218.75</v>
      </c>
      <c r="I151" s="43">
        <f t="shared" ref="I151" si="211">L$4</f>
        <v>90</v>
      </c>
      <c r="J151" s="14">
        <f>E151*0.1</f>
        <v>337.5</v>
      </c>
      <c r="K151" s="42">
        <f t="shared" ref="K151" si="212">J151*I151</f>
        <v>30375</v>
      </c>
      <c r="L151" s="44">
        <f t="shared" ref="L151" si="213">K151+H151</f>
        <v>34593.75</v>
      </c>
    </row>
    <row r="152" spans="1:13" ht="16.2" thickBot="1" x14ac:dyDescent="0.35">
      <c r="A152" s="37"/>
      <c r="B152" s="25"/>
      <c r="C152" s="22"/>
      <c r="D152" s="22"/>
      <c r="E152" s="22"/>
      <c r="F152" s="3"/>
      <c r="G152" s="4"/>
      <c r="H152" s="4"/>
      <c r="I152" s="53"/>
      <c r="J152" s="5"/>
      <c r="K152" s="6"/>
      <c r="L152" s="30"/>
    </row>
    <row r="153" spans="1:13" ht="16.2" thickBot="1" x14ac:dyDescent="0.35">
      <c r="A153" s="81" t="s">
        <v>52</v>
      </c>
      <c r="B153" s="82"/>
      <c r="C153" s="46"/>
      <c r="D153" s="3"/>
      <c r="E153" s="4"/>
      <c r="F153" s="4"/>
      <c r="G153" s="47"/>
      <c r="H153" s="48"/>
      <c r="I153" s="49"/>
      <c r="J153" s="50"/>
      <c r="K153" s="48"/>
      <c r="L153" s="51"/>
    </row>
    <row r="154" spans="1:13" x14ac:dyDescent="0.3">
      <c r="A154" s="32">
        <v>1</v>
      </c>
      <c r="B154" s="73"/>
      <c r="C154" s="74"/>
      <c r="D154" s="10">
        <v>0</v>
      </c>
      <c r="E154" s="16">
        <f t="shared" ref="E154" si="214">C154*(1+D154)</f>
        <v>0</v>
      </c>
      <c r="F154" s="17" t="s">
        <v>5</v>
      </c>
      <c r="G154" s="67"/>
      <c r="H154" s="68">
        <f t="shared" ref="H154" si="215">G154*E154</f>
        <v>0</v>
      </c>
      <c r="I154" s="69">
        <f t="shared" ref="I154" si="216">L$4</f>
        <v>90</v>
      </c>
      <c r="J154" s="70"/>
      <c r="K154" s="68">
        <f t="shared" ref="K154" si="217">J154*I154</f>
        <v>0</v>
      </c>
      <c r="L154" s="71">
        <f t="shared" ref="L154" si="218">K154+H154</f>
        <v>0</v>
      </c>
      <c r="M154" s="72"/>
    </row>
    <row r="155" spans="1:13" ht="16.2" thickBot="1" x14ac:dyDescent="0.35">
      <c r="A155" s="36"/>
      <c r="B155" s="20"/>
      <c r="C155" s="22"/>
      <c r="D155" s="22"/>
      <c r="E155" s="22"/>
      <c r="F155" s="3"/>
      <c r="G155" s="4"/>
      <c r="H155" s="4"/>
      <c r="I155" s="53"/>
      <c r="J155" s="5"/>
      <c r="K155" s="6"/>
      <c r="L155" s="30"/>
    </row>
    <row r="156" spans="1:13" ht="16.2" thickBot="1" x14ac:dyDescent="0.35">
      <c r="A156" s="81" t="s">
        <v>45</v>
      </c>
      <c r="B156" s="82"/>
      <c r="C156" s="21"/>
      <c r="D156" s="21"/>
      <c r="E156" s="21"/>
      <c r="F156" s="10"/>
      <c r="G156" s="11"/>
      <c r="H156" s="11"/>
      <c r="I156" s="45"/>
      <c r="J156" s="7"/>
      <c r="K156" s="13"/>
      <c r="L156" s="31"/>
    </row>
    <row r="157" spans="1:13" x14ac:dyDescent="0.3">
      <c r="A157" s="19">
        <v>1</v>
      </c>
      <c r="B157" s="20" t="s">
        <v>34</v>
      </c>
      <c r="C157" s="17">
        <v>1</v>
      </c>
      <c r="D157" s="10">
        <v>0</v>
      </c>
      <c r="E157" s="11">
        <f t="shared" ref="E157:E159" si="219">C157*(1+D157)</f>
        <v>1</v>
      </c>
      <c r="F157" s="11" t="s">
        <v>35</v>
      </c>
      <c r="G157" s="41"/>
      <c r="H157" s="42">
        <f t="shared" ref="H157:H159" si="220">G157*E157</f>
        <v>0</v>
      </c>
      <c r="I157" s="43">
        <f t="shared" ref="I157:I159" si="221">L$4</f>
        <v>90</v>
      </c>
      <c r="J157" s="14"/>
      <c r="K157" s="42">
        <f t="shared" ref="K157:K159" si="222">J157*I157</f>
        <v>0</v>
      </c>
      <c r="L157" s="44">
        <f t="shared" ref="L157:L159" si="223">K157+H157</f>
        <v>0</v>
      </c>
    </row>
    <row r="158" spans="1:13" x14ac:dyDescent="0.3">
      <c r="A158" s="19">
        <v>2</v>
      </c>
      <c r="B158" s="20" t="s">
        <v>36</v>
      </c>
      <c r="C158" s="17">
        <v>1</v>
      </c>
      <c r="D158" s="10">
        <v>0</v>
      </c>
      <c r="E158" s="11">
        <f t="shared" ref="E158" si="224">C158*(1+D158)</f>
        <v>1</v>
      </c>
      <c r="F158" s="11" t="s">
        <v>35</v>
      </c>
      <c r="G158" s="41"/>
      <c r="H158" s="42">
        <f t="shared" ref="H158" si="225">G158*E158</f>
        <v>0</v>
      </c>
      <c r="I158" s="43">
        <f t="shared" ref="I158" si="226">L$4</f>
        <v>90</v>
      </c>
      <c r="J158" s="14"/>
      <c r="K158" s="42">
        <f t="shared" ref="K158" si="227">J158*I158</f>
        <v>0</v>
      </c>
      <c r="L158" s="44">
        <f t="shared" ref="L158" si="228">K158+H158</f>
        <v>0</v>
      </c>
    </row>
    <row r="159" spans="1:13" x14ac:dyDescent="0.3">
      <c r="A159" s="19">
        <v>3</v>
      </c>
      <c r="B159" s="20" t="s">
        <v>46</v>
      </c>
      <c r="C159" s="17">
        <v>1</v>
      </c>
      <c r="D159" s="10">
        <v>0</v>
      </c>
      <c r="E159" s="11">
        <f t="shared" si="219"/>
        <v>1</v>
      </c>
      <c r="F159" s="11" t="s">
        <v>35</v>
      </c>
      <c r="G159" s="41"/>
      <c r="H159" s="42">
        <f t="shared" si="220"/>
        <v>0</v>
      </c>
      <c r="I159" s="43">
        <f t="shared" si="221"/>
        <v>90</v>
      </c>
      <c r="J159" s="14"/>
      <c r="K159" s="42">
        <f t="shared" si="222"/>
        <v>0</v>
      </c>
      <c r="L159" s="44">
        <f t="shared" si="223"/>
        <v>0</v>
      </c>
    </row>
    <row r="160" spans="1:13" ht="16.2" thickBot="1" x14ac:dyDescent="0.35">
      <c r="A160" s="40"/>
      <c r="B160" s="52"/>
      <c r="C160" s="46"/>
      <c r="D160" s="3"/>
      <c r="E160" s="4"/>
      <c r="F160" s="4"/>
      <c r="G160" s="47"/>
      <c r="H160" s="48"/>
      <c r="I160" s="49"/>
      <c r="J160" s="50"/>
      <c r="K160" s="48"/>
      <c r="L160" s="51"/>
    </row>
    <row r="161" spans="1:12" ht="16.2" thickBot="1" x14ac:dyDescent="0.35">
      <c r="A161" s="97" t="s">
        <v>16</v>
      </c>
      <c r="B161" s="98"/>
      <c r="C161" s="98"/>
      <c r="D161" s="98"/>
      <c r="E161" s="98"/>
      <c r="F161" s="98"/>
      <c r="G161" s="98"/>
      <c r="H161" s="98"/>
      <c r="I161" s="98"/>
      <c r="J161" s="101"/>
      <c r="K161" s="99">
        <f>SUM(H7:H159)</f>
        <v>4218.75</v>
      </c>
      <c r="L161" s="100"/>
    </row>
    <row r="162" spans="1:12" ht="16.2" thickBot="1" x14ac:dyDescent="0.35">
      <c r="A162" s="97" t="s">
        <v>29</v>
      </c>
      <c r="B162" s="98"/>
      <c r="C162" s="98"/>
      <c r="D162" s="98"/>
      <c r="E162" s="98"/>
      <c r="F162" s="98"/>
      <c r="G162" s="98"/>
      <c r="H162" s="98"/>
      <c r="I162" s="98"/>
      <c r="J162" s="101"/>
      <c r="K162" s="99">
        <f>SUM(K7:K159)</f>
        <v>30375</v>
      </c>
      <c r="L162" s="100"/>
    </row>
    <row r="163" spans="1:12" ht="16.2" thickBot="1" x14ac:dyDescent="0.35">
      <c r="A163" s="97" t="s">
        <v>17</v>
      </c>
      <c r="B163" s="98"/>
      <c r="C163" s="98"/>
      <c r="D163" s="98"/>
      <c r="E163" s="98"/>
      <c r="F163" s="98"/>
      <c r="G163" s="98"/>
      <c r="H163" s="98"/>
      <c r="I163" s="98"/>
      <c r="J163" s="101"/>
      <c r="K163" s="99">
        <f>K161+K162</f>
        <v>34593.75</v>
      </c>
      <c r="L163" s="100"/>
    </row>
    <row r="164" spans="1:12" ht="16.2" thickBot="1" x14ac:dyDescent="0.35">
      <c r="A164" s="97" t="s">
        <v>18</v>
      </c>
      <c r="B164" s="98"/>
      <c r="C164" s="98"/>
      <c r="D164" s="98"/>
      <c r="E164" s="98"/>
      <c r="F164" s="98"/>
      <c r="G164" s="98"/>
      <c r="H164" s="98"/>
      <c r="I164" s="98"/>
      <c r="J164" s="26">
        <v>0.25</v>
      </c>
      <c r="K164" s="99">
        <f>K163*J164</f>
        <v>8648.4375</v>
      </c>
      <c r="L164" s="100"/>
    </row>
    <row r="165" spans="1:12" ht="16.2" thickBot="1" x14ac:dyDescent="0.35">
      <c r="A165" s="97" t="s">
        <v>47</v>
      </c>
      <c r="B165" s="98"/>
      <c r="C165" s="98"/>
      <c r="D165" s="98"/>
      <c r="E165" s="98"/>
      <c r="F165" s="98"/>
      <c r="G165" s="98"/>
      <c r="H165" s="98"/>
      <c r="I165" s="98"/>
      <c r="J165" s="26">
        <v>7.0000000000000007E-2</v>
      </c>
      <c r="K165" s="99">
        <f>K161*J165</f>
        <v>295.3125</v>
      </c>
      <c r="L165" s="100"/>
    </row>
    <row r="166" spans="1:12" ht="16.2" thickBot="1" x14ac:dyDescent="0.35">
      <c r="A166" s="97" t="s">
        <v>19</v>
      </c>
      <c r="B166" s="98"/>
      <c r="C166" s="98"/>
      <c r="D166" s="98"/>
      <c r="E166" s="98"/>
      <c r="F166" s="98"/>
      <c r="G166" s="98"/>
      <c r="H166" s="98"/>
      <c r="I166" s="98"/>
      <c r="J166" s="101"/>
      <c r="K166" s="99">
        <f>K164+K163+K165</f>
        <v>43537.5</v>
      </c>
      <c r="L166" s="100"/>
    </row>
    <row r="167" spans="1:12" s="78" customFormat="1" ht="18.600000000000001" thickBot="1" x14ac:dyDescent="0.3">
      <c r="A167" s="102" t="s">
        <v>8</v>
      </c>
      <c r="B167" s="103"/>
      <c r="C167" s="103"/>
      <c r="D167" s="103"/>
      <c r="E167" s="103"/>
      <c r="F167" s="103"/>
      <c r="G167" s="103"/>
      <c r="H167" s="103"/>
      <c r="I167" s="103"/>
      <c r="J167" s="103"/>
      <c r="K167" s="103"/>
      <c r="L167" s="88"/>
    </row>
    <row r="168" spans="1:12" s="80" customFormat="1" ht="16.2" thickBot="1" x14ac:dyDescent="0.3">
      <c r="A168" s="79" t="s">
        <v>9</v>
      </c>
      <c r="B168" s="81" t="s">
        <v>10</v>
      </c>
      <c r="C168" s="96"/>
      <c r="D168" s="96"/>
      <c r="E168" s="96"/>
      <c r="F168" s="96"/>
      <c r="G168" s="96"/>
      <c r="H168" s="96"/>
      <c r="I168" s="96"/>
      <c r="J168" s="96"/>
      <c r="K168" s="96"/>
      <c r="L168" s="82"/>
    </row>
    <row r="169" spans="1:12" x14ac:dyDescent="0.3">
      <c r="A169" s="66">
        <v>1</v>
      </c>
      <c r="B169" s="89" t="s">
        <v>129</v>
      </c>
      <c r="C169" s="90"/>
      <c r="D169" s="90"/>
      <c r="E169" s="90"/>
      <c r="F169" s="90"/>
      <c r="G169" s="90"/>
      <c r="H169" s="90"/>
      <c r="I169" s="90"/>
      <c r="J169" s="90"/>
      <c r="K169" s="90"/>
      <c r="L169" s="91"/>
    </row>
    <row r="170" spans="1:12" x14ac:dyDescent="0.3">
      <c r="A170" s="66">
        <v>2</v>
      </c>
      <c r="B170" s="89" t="s">
        <v>130</v>
      </c>
      <c r="C170" s="90"/>
      <c r="D170" s="90"/>
      <c r="E170" s="90"/>
      <c r="F170" s="90"/>
      <c r="G170" s="90"/>
      <c r="H170" s="90"/>
      <c r="I170" s="90"/>
      <c r="J170" s="90"/>
      <c r="K170" s="90"/>
      <c r="L170" s="91"/>
    </row>
    <row r="171" spans="1:12" x14ac:dyDescent="0.3">
      <c r="A171" s="66">
        <v>3</v>
      </c>
      <c r="B171" s="89" t="s">
        <v>131</v>
      </c>
      <c r="C171" s="90"/>
      <c r="D171" s="90"/>
      <c r="E171" s="90"/>
      <c r="F171" s="90"/>
      <c r="G171" s="90"/>
      <c r="H171" s="90"/>
      <c r="I171" s="90"/>
      <c r="J171" s="90"/>
      <c r="K171" s="90"/>
      <c r="L171" s="91"/>
    </row>
    <row r="172" spans="1:12" x14ac:dyDescent="0.3">
      <c r="A172" s="66">
        <v>4</v>
      </c>
      <c r="B172" s="89" t="s">
        <v>132</v>
      </c>
      <c r="C172" s="90"/>
      <c r="D172" s="90"/>
      <c r="E172" s="90"/>
      <c r="F172" s="90"/>
      <c r="G172" s="90"/>
      <c r="H172" s="90"/>
      <c r="I172" s="90"/>
      <c r="J172" s="90"/>
      <c r="K172" s="90"/>
      <c r="L172" s="91"/>
    </row>
    <row r="173" spans="1:12" x14ac:dyDescent="0.3">
      <c r="A173" s="66">
        <v>5</v>
      </c>
      <c r="B173" s="89" t="s">
        <v>133</v>
      </c>
      <c r="C173" s="90"/>
      <c r="D173" s="90"/>
      <c r="E173" s="90"/>
      <c r="F173" s="90"/>
      <c r="G173" s="90"/>
      <c r="H173" s="90"/>
      <c r="I173" s="90"/>
      <c r="J173" s="90"/>
      <c r="K173" s="90"/>
      <c r="L173" s="91"/>
    </row>
    <row r="174" spans="1:12" x14ac:dyDescent="0.3">
      <c r="A174" s="66">
        <v>6</v>
      </c>
      <c r="B174" s="89" t="s">
        <v>134</v>
      </c>
      <c r="C174" s="90"/>
      <c r="D174" s="90"/>
      <c r="E174" s="90"/>
      <c r="F174" s="90"/>
      <c r="G174" s="90"/>
      <c r="H174" s="90"/>
      <c r="I174" s="90"/>
      <c r="J174" s="90"/>
      <c r="K174" s="90"/>
      <c r="L174" s="91"/>
    </row>
    <row r="175" spans="1:12" x14ac:dyDescent="0.3">
      <c r="A175" s="66">
        <v>7</v>
      </c>
      <c r="B175" s="89" t="s">
        <v>135</v>
      </c>
      <c r="C175" s="90"/>
      <c r="D175" s="90"/>
      <c r="E175" s="90"/>
      <c r="F175" s="90"/>
      <c r="G175" s="90"/>
      <c r="H175" s="90"/>
      <c r="I175" s="90"/>
      <c r="J175" s="90"/>
      <c r="K175" s="90"/>
      <c r="L175" s="91"/>
    </row>
    <row r="176" spans="1:12" x14ac:dyDescent="0.3">
      <c r="A176" s="66">
        <v>8</v>
      </c>
      <c r="B176" s="89" t="s">
        <v>48</v>
      </c>
      <c r="C176" s="90"/>
      <c r="D176" s="90"/>
      <c r="E176" s="90"/>
      <c r="F176" s="90"/>
      <c r="G176" s="90"/>
      <c r="H176" s="90"/>
      <c r="I176" s="90"/>
      <c r="J176" s="90"/>
      <c r="K176" s="90"/>
      <c r="L176" s="91"/>
    </row>
    <row r="177" spans="1:12" x14ac:dyDescent="0.3">
      <c r="A177" s="66">
        <v>9</v>
      </c>
      <c r="B177" s="89" t="s">
        <v>49</v>
      </c>
      <c r="C177" s="90"/>
      <c r="D177" s="90"/>
      <c r="E177" s="90"/>
      <c r="F177" s="90"/>
      <c r="G177" s="90"/>
      <c r="H177" s="90"/>
      <c r="I177" s="90"/>
      <c r="J177" s="90"/>
      <c r="K177" s="90"/>
      <c r="L177" s="91"/>
    </row>
    <row r="178" spans="1:12" x14ac:dyDescent="0.3">
      <c r="A178" s="66">
        <v>10</v>
      </c>
      <c r="B178" s="89" t="s">
        <v>136</v>
      </c>
      <c r="C178" s="90"/>
      <c r="D178" s="90"/>
      <c r="E178" s="90"/>
      <c r="F178" s="90"/>
      <c r="G178" s="90"/>
      <c r="H178" s="90"/>
      <c r="I178" s="90"/>
      <c r="J178" s="90"/>
      <c r="K178" s="90"/>
      <c r="L178" s="91"/>
    </row>
    <row r="179" spans="1:12" x14ac:dyDescent="0.3">
      <c r="A179" s="66">
        <v>11</v>
      </c>
      <c r="B179" s="89" t="s">
        <v>137</v>
      </c>
      <c r="C179" s="90"/>
      <c r="D179" s="90"/>
      <c r="E179" s="90"/>
      <c r="F179" s="90"/>
      <c r="G179" s="90"/>
      <c r="H179" s="90"/>
      <c r="I179" s="90"/>
      <c r="J179" s="90"/>
      <c r="K179" s="90"/>
      <c r="L179" s="91"/>
    </row>
    <row r="180" spans="1:12" x14ac:dyDescent="0.3">
      <c r="A180" s="66">
        <v>12</v>
      </c>
      <c r="B180" s="89" t="s">
        <v>50</v>
      </c>
      <c r="C180" s="90"/>
      <c r="D180" s="90"/>
      <c r="E180" s="90"/>
      <c r="F180" s="90"/>
      <c r="G180" s="90"/>
      <c r="H180" s="90"/>
      <c r="I180" s="90"/>
      <c r="J180" s="90"/>
      <c r="K180" s="90"/>
      <c r="L180" s="91"/>
    </row>
    <row r="181" spans="1:12" x14ac:dyDescent="0.3">
      <c r="A181" s="66">
        <v>13</v>
      </c>
      <c r="B181" s="89" t="s">
        <v>51</v>
      </c>
      <c r="C181" s="90"/>
      <c r="D181" s="90"/>
      <c r="E181" s="90"/>
      <c r="F181" s="90"/>
      <c r="G181" s="90"/>
      <c r="H181" s="90"/>
      <c r="I181" s="90"/>
      <c r="J181" s="90"/>
      <c r="K181" s="90"/>
      <c r="L181" s="91"/>
    </row>
    <row r="182" spans="1:12" x14ac:dyDescent="0.3">
      <c r="A182" s="35"/>
      <c r="B182" s="93"/>
      <c r="C182" s="94"/>
      <c r="D182" s="94"/>
      <c r="E182" s="94"/>
      <c r="F182" s="94"/>
      <c r="G182" s="94"/>
      <c r="H182" s="94"/>
      <c r="I182" s="94"/>
      <c r="J182" s="94"/>
      <c r="K182" s="94"/>
      <c r="L182" s="95"/>
    </row>
  </sheetData>
  <mergeCells count="81">
    <mergeCell ref="B179:L179"/>
    <mergeCell ref="B181:L181"/>
    <mergeCell ref="B180:L180"/>
    <mergeCell ref="A47:B47"/>
    <mergeCell ref="B170:L170"/>
    <mergeCell ref="B171:L171"/>
    <mergeCell ref="B172:L172"/>
    <mergeCell ref="B173:L173"/>
    <mergeCell ref="B174:L174"/>
    <mergeCell ref="B175:L175"/>
    <mergeCell ref="K162:L162"/>
    <mergeCell ref="A120:B120"/>
    <mergeCell ref="B177:L177"/>
    <mergeCell ref="B178:L178"/>
    <mergeCell ref="A146:B146"/>
    <mergeCell ref="A156:B156"/>
    <mergeCell ref="A165:I165"/>
    <mergeCell ref="K165:L165"/>
    <mergeCell ref="K163:L163"/>
    <mergeCell ref="A167:L167"/>
    <mergeCell ref="A166:J166"/>
    <mergeCell ref="K166:L166"/>
    <mergeCell ref="A163:J163"/>
    <mergeCell ref="B176:L176"/>
    <mergeCell ref="B182:L182"/>
    <mergeCell ref="B168:L168"/>
    <mergeCell ref="A112:B112"/>
    <mergeCell ref="A136:B136"/>
    <mergeCell ref="A139:B139"/>
    <mergeCell ref="A153:B153"/>
    <mergeCell ref="A164:I164"/>
    <mergeCell ref="K164:L164"/>
    <mergeCell ref="K161:L161"/>
    <mergeCell ref="A161:J161"/>
    <mergeCell ref="A162:J162"/>
    <mergeCell ref="A142:B142"/>
    <mergeCell ref="A130:B130"/>
    <mergeCell ref="A150:B150"/>
    <mergeCell ref="A116:B116"/>
    <mergeCell ref="B169:L169"/>
    <mergeCell ref="C2:C3"/>
    <mergeCell ref="A59:B59"/>
    <mergeCell ref="A64:B64"/>
    <mergeCell ref="A8:B8"/>
    <mergeCell ref="A99:B99"/>
    <mergeCell ref="A32:B32"/>
    <mergeCell ref="A33:B33"/>
    <mergeCell ref="A65:B65"/>
    <mergeCell ref="A7:B7"/>
    <mergeCell ref="A94:B94"/>
    <mergeCell ref="A55:B55"/>
    <mergeCell ref="A56:B56"/>
    <mergeCell ref="A29:B29"/>
    <mergeCell ref="A60:B60"/>
    <mergeCell ref="A93:B93"/>
    <mergeCell ref="J4:K4"/>
    <mergeCell ref="A85:B85"/>
    <mergeCell ref="A89:B89"/>
    <mergeCell ref="A90:B90"/>
    <mergeCell ref="A70:B70"/>
    <mergeCell ref="A71:B71"/>
    <mergeCell ref="A36:B36"/>
    <mergeCell ref="A37:B37"/>
    <mergeCell ref="A41:B41"/>
    <mergeCell ref="A42:B42"/>
    <mergeCell ref="A52:B52"/>
    <mergeCell ref="A9:B9"/>
    <mergeCell ref="A13:B13"/>
    <mergeCell ref="A14:B14"/>
    <mergeCell ref="A28:B28"/>
    <mergeCell ref="A6:B6"/>
    <mergeCell ref="A127:B127"/>
    <mergeCell ref="A124:B124"/>
    <mergeCell ref="A19:B19"/>
    <mergeCell ref="A25:B25"/>
    <mergeCell ref="A76:B76"/>
    <mergeCell ref="A81:B81"/>
    <mergeCell ref="A106:B106"/>
    <mergeCell ref="A109:B109"/>
    <mergeCell ref="A86:B86"/>
    <mergeCell ref="A100:B100"/>
  </mergeCells>
  <phoneticPr fontId="26" type="noConversion"/>
  <printOptions horizontalCentered="1" verticalCentered="1"/>
  <pageMargins left="0.7" right="0.7" top="0.75" bottom="0.75" header="0.3" footer="0.3"/>
  <pageSetup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842D0CEE-B790-4320-9287-A0392F749489}">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Sheet1</vt:lpstr>
      <vt:lpstr>Plumbing Estimate</vt:lpstr>
      <vt:lpstr>Chart1</vt:lpstr>
      <vt:lpstr>'Plumbing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Marks</dc:creator>
  <cp:lastModifiedBy>Sam Leonard</cp:lastModifiedBy>
  <cp:lastPrinted>2021-05-21T11:44:38Z</cp:lastPrinted>
  <dcterms:created xsi:type="dcterms:W3CDTF">2004-05-05T14:08:18Z</dcterms:created>
  <dcterms:modified xsi:type="dcterms:W3CDTF">2024-10-04T19:25:14Z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y fmtid="{D5CDD505-2E9C-101B-9397-08002B2CF9AE}" pid="3" name="PlanSwiftJobName">
    <vt:lpwstr/>
  </property>
  <property fmtid="{D5CDD505-2E9C-101B-9397-08002B2CF9AE}" pid="4" name="PlanSwiftJobGuid">
    <vt:lpwstr/>
  </property>
  <property fmtid="{D5CDD505-2E9C-101B-9397-08002B2CF9AE}" pid="5" name="LinkedDataId">
    <vt:lpwstr>{842D0CEE-B790-4320-9287-A0392F749489}</vt:lpwstr>
  </property>
</Properties>
</file>