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21BF2199-9782-4E4F-86CE-4A4BE3EABE11}" xr6:coauthVersionLast="47" xr6:coauthVersionMax="47" xr10:uidLastSave="{00000000-0000-0000-0000-000000000000}"/>
  <bookViews>
    <workbookView xWindow="-108" yWindow="-108" windowWidth="23256" windowHeight="12456" xr2:uid="{00000000-000D-0000-FFFF-FFFF00000000}"/>
  </bookViews>
  <sheets>
    <sheet name="Bid Recap &amp; Summary" sheetId="2" r:id="rId1"/>
    <sheet name="Estimate" sheetId="3" r:id="rId2"/>
  </sheets>
  <definedNames>
    <definedName name="_xlnm.Print_Area" localSheetId="0">'Bid Recap &amp; Summary'!$A$1:$L$42</definedName>
    <definedName name="_xlnm.Print_Area" localSheetId="1">Estimate!$A$1:$P$994</definedName>
    <definedName name="_xlnm.Print_Titles" localSheetId="1">Estimate!$1:$3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0" i="3" l="1"/>
  <c r="M710" i="3" s="1"/>
  <c r="E135" i="3"/>
  <c r="G131" i="3"/>
  <c r="M131" i="3" s="1"/>
  <c r="J710" i="3" l="1"/>
  <c r="J131" i="3"/>
  <c r="O947" i="3" l="1"/>
  <c r="G856" i="3"/>
  <c r="G855" i="3"/>
  <c r="M855" i="3" s="1"/>
  <c r="G854" i="3"/>
  <c r="G853" i="3"/>
  <c r="G862" i="3"/>
  <c r="G861" i="3"/>
  <c r="G860" i="3"/>
  <c r="M860" i="3" s="1"/>
  <c r="G859" i="3"/>
  <c r="G858" i="3"/>
  <c r="M858" i="3" s="1"/>
  <c r="G868" i="3"/>
  <c r="J868" i="3" s="1"/>
  <c r="G867" i="3"/>
  <c r="G866" i="3"/>
  <c r="M866" i="3" s="1"/>
  <c r="G865" i="3"/>
  <c r="G864" i="3"/>
  <c r="M864" i="3" s="1"/>
  <c r="G874" i="3"/>
  <c r="G873" i="3"/>
  <c r="G872" i="3"/>
  <c r="M872" i="3" s="1"/>
  <c r="G871" i="3"/>
  <c r="G870" i="3"/>
  <c r="M870" i="3" s="1"/>
  <c r="G880" i="3"/>
  <c r="G879" i="3"/>
  <c r="G878" i="3"/>
  <c r="M878" i="3" s="1"/>
  <c r="G877" i="3"/>
  <c r="G876" i="3"/>
  <c r="M876" i="3" s="1"/>
  <c r="G886" i="3"/>
  <c r="G885" i="3"/>
  <c r="G884" i="3"/>
  <c r="M884" i="3" s="1"/>
  <c r="G883" i="3"/>
  <c r="G882" i="3"/>
  <c r="M882" i="3" s="1"/>
  <c r="G812" i="3"/>
  <c r="J812" i="3" s="1"/>
  <c r="G811" i="3"/>
  <c r="G810" i="3"/>
  <c r="M810" i="3" s="1"/>
  <c r="G809" i="3"/>
  <c r="G808" i="3"/>
  <c r="M808" i="3" s="1"/>
  <c r="G805" i="3"/>
  <c r="G804" i="3"/>
  <c r="G803" i="3"/>
  <c r="M803" i="3" s="1"/>
  <c r="G802" i="3"/>
  <c r="G801" i="3"/>
  <c r="M801" i="3" s="1"/>
  <c r="G631" i="3"/>
  <c r="G630" i="3"/>
  <c r="G629" i="3"/>
  <c r="M629" i="3" s="1"/>
  <c r="G628" i="3"/>
  <c r="G627" i="3"/>
  <c r="O516" i="3"/>
  <c r="G390" i="3"/>
  <c r="G389" i="3"/>
  <c r="G388" i="3"/>
  <c r="M388" i="3" s="1"/>
  <c r="G387" i="3"/>
  <c r="G386" i="3"/>
  <c r="M386" i="3" s="1"/>
  <c r="G396" i="3"/>
  <c r="G395" i="3"/>
  <c r="G394" i="3"/>
  <c r="M394" i="3" s="1"/>
  <c r="G393" i="3"/>
  <c r="G392" i="3"/>
  <c r="M392" i="3" s="1"/>
  <c r="G403" i="3"/>
  <c r="J403" i="3" s="1"/>
  <c r="G402" i="3"/>
  <c r="G401" i="3"/>
  <c r="M401" i="3" s="1"/>
  <c r="G400" i="3"/>
  <c r="G399" i="3"/>
  <c r="M399" i="3" s="1"/>
  <c r="G409" i="3"/>
  <c r="G408" i="3"/>
  <c r="G407" i="3"/>
  <c r="M407" i="3" s="1"/>
  <c r="G406" i="3"/>
  <c r="G405" i="3"/>
  <c r="M405" i="3" s="1"/>
  <c r="G415" i="3"/>
  <c r="G414" i="3"/>
  <c r="G413" i="3"/>
  <c r="M413" i="3" s="1"/>
  <c r="G412" i="3"/>
  <c r="G411" i="3"/>
  <c r="M411" i="3" s="1"/>
  <c r="G421" i="3"/>
  <c r="J421" i="3" s="1"/>
  <c r="G420" i="3"/>
  <c r="G419" i="3"/>
  <c r="M419" i="3" s="1"/>
  <c r="G418" i="3"/>
  <c r="G417" i="3"/>
  <c r="M417" i="3" s="1"/>
  <c r="G427" i="3"/>
  <c r="G426" i="3"/>
  <c r="G425" i="3"/>
  <c r="M425" i="3" s="1"/>
  <c r="G424" i="3"/>
  <c r="G423" i="3"/>
  <c r="M423" i="3" s="1"/>
  <c r="G338" i="3"/>
  <c r="J338" i="3" s="1"/>
  <c r="G337" i="3"/>
  <c r="G336" i="3"/>
  <c r="M336" i="3" s="1"/>
  <c r="G335" i="3"/>
  <c r="G334" i="3"/>
  <c r="M334" i="3" s="1"/>
  <c r="G326" i="3"/>
  <c r="J326" i="3" s="1"/>
  <c r="G325" i="3"/>
  <c r="G324" i="3"/>
  <c r="M324" i="3" s="1"/>
  <c r="G323" i="3"/>
  <c r="G322" i="3"/>
  <c r="M322" i="3" s="1"/>
  <c r="G332" i="3"/>
  <c r="G331" i="3"/>
  <c r="G330" i="3"/>
  <c r="M330" i="3" s="1"/>
  <c r="G329" i="3"/>
  <c r="G328" i="3"/>
  <c r="M328" i="3" s="1"/>
  <c r="G320" i="3"/>
  <c r="G319" i="3"/>
  <c r="G318" i="3"/>
  <c r="M318" i="3" s="1"/>
  <c r="G317" i="3"/>
  <c r="G316" i="3"/>
  <c r="M316" i="3" s="1"/>
  <c r="G314" i="3"/>
  <c r="G313" i="3"/>
  <c r="G312" i="3"/>
  <c r="M312" i="3" s="1"/>
  <c r="G311" i="3"/>
  <c r="G310" i="3"/>
  <c r="M310" i="3" s="1"/>
  <c r="G308" i="3"/>
  <c r="G307" i="3"/>
  <c r="G306" i="3"/>
  <c r="M306" i="3" s="1"/>
  <c r="G305" i="3"/>
  <c r="G304" i="3"/>
  <c r="M304" i="3" s="1"/>
  <c r="G302" i="3"/>
  <c r="G301" i="3"/>
  <c r="G300" i="3"/>
  <c r="M300" i="3" s="1"/>
  <c r="G299" i="3"/>
  <c r="G298" i="3"/>
  <c r="G295" i="3"/>
  <c r="G294" i="3"/>
  <c r="G293" i="3"/>
  <c r="M293" i="3" s="1"/>
  <c r="G292" i="3"/>
  <c r="G291" i="3"/>
  <c r="M291" i="3" s="1"/>
  <c r="G289" i="3"/>
  <c r="G288" i="3"/>
  <c r="G287" i="3"/>
  <c r="M287" i="3" s="1"/>
  <c r="G286" i="3"/>
  <c r="G285" i="3"/>
  <c r="M285" i="3" s="1"/>
  <c r="G283" i="3"/>
  <c r="G282" i="3"/>
  <c r="G281" i="3"/>
  <c r="M281" i="3" s="1"/>
  <c r="G280" i="3"/>
  <c r="G279" i="3"/>
  <c r="M279" i="3" s="1"/>
  <c r="G265" i="3"/>
  <c r="G264" i="3"/>
  <c r="G263" i="3"/>
  <c r="M263" i="3" s="1"/>
  <c r="G262" i="3"/>
  <c r="G261" i="3"/>
  <c r="G271" i="3"/>
  <c r="G270" i="3"/>
  <c r="M270" i="3" s="1"/>
  <c r="G269" i="3"/>
  <c r="G268" i="3"/>
  <c r="G267" i="3"/>
  <c r="G277" i="3"/>
  <c r="G276" i="3"/>
  <c r="G275" i="3"/>
  <c r="M275" i="3" s="1"/>
  <c r="G274" i="3"/>
  <c r="G273" i="3"/>
  <c r="M273" i="3" s="1"/>
  <c r="M856" i="3" l="1"/>
  <c r="J856" i="3"/>
  <c r="M854" i="3"/>
  <c r="J854" i="3"/>
  <c r="J853" i="3"/>
  <c r="M853" i="3"/>
  <c r="J855" i="3"/>
  <c r="J858" i="3"/>
  <c r="J861" i="3"/>
  <c r="M861" i="3"/>
  <c r="J859" i="3"/>
  <c r="M859" i="3"/>
  <c r="J862" i="3"/>
  <c r="M862" i="3"/>
  <c r="J860" i="3"/>
  <c r="J864" i="3"/>
  <c r="M867" i="3"/>
  <c r="J867" i="3"/>
  <c r="M865" i="3"/>
  <c r="J865" i="3"/>
  <c r="J866" i="3"/>
  <c r="M868" i="3"/>
  <c r="J870" i="3"/>
  <c r="M873" i="3"/>
  <c r="J873" i="3"/>
  <c r="M871" i="3"/>
  <c r="J871" i="3"/>
  <c r="J874" i="3"/>
  <c r="M874" i="3"/>
  <c r="J872" i="3"/>
  <c r="J876" i="3"/>
  <c r="J879" i="3"/>
  <c r="M879" i="3"/>
  <c r="J877" i="3"/>
  <c r="M877" i="3"/>
  <c r="J880" i="3"/>
  <c r="M880" i="3"/>
  <c r="J878" i="3"/>
  <c r="J882" i="3"/>
  <c r="M885" i="3"/>
  <c r="J885" i="3"/>
  <c r="J883" i="3"/>
  <c r="M883" i="3"/>
  <c r="J886" i="3"/>
  <c r="M886" i="3"/>
  <c r="J884" i="3"/>
  <c r="J808" i="3"/>
  <c r="M811" i="3"/>
  <c r="J811" i="3"/>
  <c r="J809" i="3"/>
  <c r="M809" i="3"/>
  <c r="J810" i="3"/>
  <c r="M812" i="3"/>
  <c r="J801" i="3"/>
  <c r="M804" i="3"/>
  <c r="J804" i="3"/>
  <c r="J802" i="3"/>
  <c r="M802" i="3"/>
  <c r="J805" i="3"/>
  <c r="M805" i="3"/>
  <c r="J803" i="3"/>
  <c r="M630" i="3"/>
  <c r="J630" i="3"/>
  <c r="J628" i="3"/>
  <c r="M628" i="3"/>
  <c r="J627" i="3"/>
  <c r="M627" i="3"/>
  <c r="J631" i="3"/>
  <c r="M631" i="3"/>
  <c r="J629" i="3"/>
  <c r="J386" i="3"/>
  <c r="M389" i="3"/>
  <c r="J389" i="3"/>
  <c r="M387" i="3"/>
  <c r="J387" i="3"/>
  <c r="J390" i="3"/>
  <c r="M390" i="3"/>
  <c r="J388" i="3"/>
  <c r="J392" i="3"/>
  <c r="J395" i="3"/>
  <c r="M395" i="3"/>
  <c r="J393" i="3"/>
  <c r="M393" i="3"/>
  <c r="J396" i="3"/>
  <c r="M396" i="3"/>
  <c r="J394" i="3"/>
  <c r="J402" i="3"/>
  <c r="M402" i="3"/>
  <c r="M400" i="3"/>
  <c r="J400" i="3"/>
  <c r="J399" i="3"/>
  <c r="J401" i="3"/>
  <c r="M403" i="3"/>
  <c r="J405" i="3"/>
  <c r="M408" i="3"/>
  <c r="J408" i="3"/>
  <c r="M406" i="3"/>
  <c r="J406" i="3"/>
  <c r="J409" i="3"/>
  <c r="M409" i="3"/>
  <c r="J407" i="3"/>
  <c r="J411" i="3"/>
  <c r="J414" i="3"/>
  <c r="M414" i="3"/>
  <c r="J412" i="3"/>
  <c r="M412" i="3"/>
  <c r="J415" i="3"/>
  <c r="M415" i="3"/>
  <c r="J413" i="3"/>
  <c r="J417" i="3"/>
  <c r="M420" i="3"/>
  <c r="J420" i="3"/>
  <c r="M418" i="3"/>
  <c r="J418" i="3"/>
  <c r="J419" i="3"/>
  <c r="M421" i="3"/>
  <c r="J423" i="3"/>
  <c r="J426" i="3"/>
  <c r="M426" i="3"/>
  <c r="J424" i="3"/>
  <c r="M424" i="3"/>
  <c r="J427" i="3"/>
  <c r="M427" i="3"/>
  <c r="J334" i="3"/>
  <c r="J425" i="3"/>
  <c r="J322" i="3"/>
  <c r="J335" i="3"/>
  <c r="M335" i="3"/>
  <c r="M337" i="3"/>
  <c r="J337" i="3"/>
  <c r="J336" i="3"/>
  <c r="M338" i="3"/>
  <c r="J323" i="3"/>
  <c r="M323" i="3"/>
  <c r="M325" i="3"/>
  <c r="J325" i="3"/>
  <c r="J324" i="3"/>
  <c r="M326" i="3"/>
  <c r="M331" i="3"/>
  <c r="J331" i="3"/>
  <c r="J328" i="3"/>
  <c r="J332" i="3"/>
  <c r="M332" i="3"/>
  <c r="J329" i="3"/>
  <c r="M329" i="3"/>
  <c r="J330" i="3"/>
  <c r="J319" i="3"/>
  <c r="M319" i="3"/>
  <c r="J316" i="3"/>
  <c r="J320" i="3"/>
  <c r="M320" i="3"/>
  <c r="M317" i="3"/>
  <c r="J317" i="3"/>
  <c r="J318" i="3"/>
  <c r="M313" i="3"/>
  <c r="J313" i="3"/>
  <c r="J310" i="3"/>
  <c r="J314" i="3"/>
  <c r="M314" i="3"/>
  <c r="M311" i="3"/>
  <c r="J311" i="3"/>
  <c r="J312" i="3"/>
  <c r="M301" i="3"/>
  <c r="J301" i="3"/>
  <c r="J307" i="3"/>
  <c r="M307" i="3"/>
  <c r="J304" i="3"/>
  <c r="J308" i="3"/>
  <c r="M308" i="3"/>
  <c r="M305" i="3"/>
  <c r="J305" i="3"/>
  <c r="J306" i="3"/>
  <c r="M299" i="3"/>
  <c r="J299" i="3"/>
  <c r="J298" i="3"/>
  <c r="M298" i="3"/>
  <c r="J302" i="3"/>
  <c r="M302" i="3"/>
  <c r="J300" i="3"/>
  <c r="J294" i="3"/>
  <c r="M294" i="3"/>
  <c r="J291" i="3"/>
  <c r="J295" i="3"/>
  <c r="M295" i="3"/>
  <c r="J292" i="3"/>
  <c r="M292" i="3"/>
  <c r="J293" i="3"/>
  <c r="M288" i="3"/>
  <c r="J288" i="3"/>
  <c r="J285" i="3"/>
  <c r="J289" i="3"/>
  <c r="M289" i="3"/>
  <c r="M286" i="3"/>
  <c r="J286" i="3"/>
  <c r="J287" i="3"/>
  <c r="J282" i="3"/>
  <c r="M282" i="3"/>
  <c r="J279" i="3"/>
  <c r="J283" i="3"/>
  <c r="M283" i="3"/>
  <c r="M280" i="3"/>
  <c r="J280" i="3"/>
  <c r="J281" i="3"/>
  <c r="J264" i="3"/>
  <c r="M264" i="3"/>
  <c r="J261" i="3"/>
  <c r="M261" i="3"/>
  <c r="J265" i="3"/>
  <c r="M265" i="3"/>
  <c r="J262" i="3"/>
  <c r="M262" i="3"/>
  <c r="J263" i="3"/>
  <c r="M267" i="3"/>
  <c r="J267" i="3"/>
  <c r="J269" i="3"/>
  <c r="M269" i="3"/>
  <c r="M271" i="3"/>
  <c r="J271" i="3"/>
  <c r="J268" i="3"/>
  <c r="M268" i="3"/>
  <c r="J270" i="3"/>
  <c r="M276" i="3"/>
  <c r="J276" i="3"/>
  <c r="J273" i="3"/>
  <c r="J277" i="3"/>
  <c r="M277" i="3"/>
  <c r="M274" i="3"/>
  <c r="J274" i="3"/>
  <c r="J275" i="3"/>
  <c r="A1" i="2" l="1"/>
  <c r="G6" i="3"/>
  <c r="M6" i="3" s="1"/>
  <c r="J6" i="3" l="1"/>
  <c r="K23" i="2"/>
  <c r="K27" i="2" s="1"/>
  <c r="K4" i="3" s="1"/>
  <c r="K131" i="3" l="1"/>
  <c r="K710" i="3"/>
  <c r="N710" i="3" s="1"/>
  <c r="O710" i="3" s="1"/>
  <c r="K924" i="3"/>
  <c r="N131" i="3"/>
  <c r="O131" i="3" s="1"/>
  <c r="K854" i="3"/>
  <c r="N854" i="3" s="1"/>
  <c r="O854" i="3" s="1"/>
  <c r="K856" i="3"/>
  <c r="N856" i="3" s="1"/>
  <c r="O856" i="3" s="1"/>
  <c r="K853" i="3"/>
  <c r="N853" i="3" s="1"/>
  <c r="O853" i="3" s="1"/>
  <c r="K855" i="3"/>
  <c r="N855" i="3" s="1"/>
  <c r="O855" i="3" s="1"/>
  <c r="K859" i="3"/>
  <c r="N859" i="3" s="1"/>
  <c r="O859" i="3" s="1"/>
  <c r="K860" i="3"/>
  <c r="N860" i="3" s="1"/>
  <c r="O860" i="3" s="1"/>
  <c r="K858" i="3"/>
  <c r="N858" i="3" s="1"/>
  <c r="O858" i="3" s="1"/>
  <c r="K861" i="3"/>
  <c r="N861" i="3" s="1"/>
  <c r="O861" i="3" s="1"/>
  <c r="K862" i="3"/>
  <c r="N862" i="3" s="1"/>
  <c r="O862" i="3" s="1"/>
  <c r="K865" i="3"/>
  <c r="N865" i="3" s="1"/>
  <c r="O865" i="3" s="1"/>
  <c r="K864" i="3"/>
  <c r="N864" i="3" s="1"/>
  <c r="O864" i="3" s="1"/>
  <c r="K866" i="3"/>
  <c r="N866" i="3" s="1"/>
  <c r="O866" i="3" s="1"/>
  <c r="K867" i="3"/>
  <c r="N867" i="3" s="1"/>
  <c r="O867" i="3" s="1"/>
  <c r="K868" i="3"/>
  <c r="N868" i="3" s="1"/>
  <c r="O868" i="3" s="1"/>
  <c r="K871" i="3"/>
  <c r="N871" i="3" s="1"/>
  <c r="O871" i="3" s="1"/>
  <c r="K872" i="3"/>
  <c r="N872" i="3" s="1"/>
  <c r="O872" i="3" s="1"/>
  <c r="K873" i="3"/>
  <c r="N873" i="3" s="1"/>
  <c r="O873" i="3" s="1"/>
  <c r="K874" i="3"/>
  <c r="N874" i="3" s="1"/>
  <c r="O874" i="3" s="1"/>
  <c r="K870" i="3"/>
  <c r="N870" i="3" s="1"/>
  <c r="O870" i="3" s="1"/>
  <c r="K877" i="3"/>
  <c r="N877" i="3" s="1"/>
  <c r="O877" i="3" s="1"/>
  <c r="K876" i="3"/>
  <c r="N876" i="3" s="1"/>
  <c r="O876" i="3" s="1"/>
  <c r="K878" i="3"/>
  <c r="N878" i="3" s="1"/>
  <c r="O878" i="3" s="1"/>
  <c r="K879" i="3"/>
  <c r="N879" i="3" s="1"/>
  <c r="O879" i="3" s="1"/>
  <c r="K880" i="3"/>
  <c r="N880" i="3" s="1"/>
  <c r="O880" i="3" s="1"/>
  <c r="K883" i="3"/>
  <c r="N883" i="3" s="1"/>
  <c r="O883" i="3" s="1"/>
  <c r="K884" i="3"/>
  <c r="N884" i="3" s="1"/>
  <c r="O884" i="3" s="1"/>
  <c r="K882" i="3"/>
  <c r="N882" i="3" s="1"/>
  <c r="O882" i="3" s="1"/>
  <c r="K885" i="3"/>
  <c r="N885" i="3" s="1"/>
  <c r="O885" i="3" s="1"/>
  <c r="K886" i="3"/>
  <c r="N886" i="3" s="1"/>
  <c r="O886" i="3" s="1"/>
  <c r="K809" i="3"/>
  <c r="N809" i="3" s="1"/>
  <c r="O809" i="3" s="1"/>
  <c r="K810" i="3"/>
  <c r="N810" i="3" s="1"/>
  <c r="O810" i="3" s="1"/>
  <c r="K811" i="3"/>
  <c r="N811" i="3" s="1"/>
  <c r="O811" i="3" s="1"/>
  <c r="K812" i="3"/>
  <c r="N812" i="3" s="1"/>
  <c r="O812" i="3" s="1"/>
  <c r="K808" i="3"/>
  <c r="N808" i="3" s="1"/>
  <c r="O808" i="3" s="1"/>
  <c r="K802" i="3"/>
  <c r="N802" i="3" s="1"/>
  <c r="O802" i="3" s="1"/>
  <c r="K803" i="3"/>
  <c r="N803" i="3" s="1"/>
  <c r="O803" i="3" s="1"/>
  <c r="K804" i="3"/>
  <c r="N804" i="3" s="1"/>
  <c r="O804" i="3" s="1"/>
  <c r="K805" i="3"/>
  <c r="N805" i="3" s="1"/>
  <c r="O805" i="3" s="1"/>
  <c r="K801" i="3"/>
  <c r="N801" i="3" s="1"/>
  <c r="O801" i="3" s="1"/>
  <c r="K628" i="3"/>
  <c r="N628" i="3" s="1"/>
  <c r="O628" i="3" s="1"/>
  <c r="K630" i="3"/>
  <c r="N630" i="3" s="1"/>
  <c r="O630" i="3" s="1"/>
  <c r="K627" i="3"/>
  <c r="N627" i="3" s="1"/>
  <c r="O627" i="3" s="1"/>
  <c r="K629" i="3"/>
  <c r="N629" i="3" s="1"/>
  <c r="O629" i="3" s="1"/>
  <c r="K631" i="3"/>
  <c r="N631" i="3" s="1"/>
  <c r="O631" i="3" s="1"/>
  <c r="K387" i="3"/>
  <c r="N387" i="3" s="1"/>
  <c r="O387" i="3" s="1"/>
  <c r="K386" i="3"/>
  <c r="N386" i="3" s="1"/>
  <c r="O386" i="3" s="1"/>
  <c r="K388" i="3"/>
  <c r="N388" i="3" s="1"/>
  <c r="O388" i="3" s="1"/>
  <c r="K389" i="3"/>
  <c r="N389" i="3" s="1"/>
  <c r="O389" i="3" s="1"/>
  <c r="K390" i="3"/>
  <c r="N390" i="3" s="1"/>
  <c r="O390" i="3" s="1"/>
  <c r="K393" i="3"/>
  <c r="N393" i="3" s="1"/>
  <c r="O393" i="3" s="1"/>
  <c r="K396" i="3"/>
  <c r="N396" i="3" s="1"/>
  <c r="O396" i="3" s="1"/>
  <c r="K394" i="3"/>
  <c r="N394" i="3" s="1"/>
  <c r="O394" i="3" s="1"/>
  <c r="K395" i="3"/>
  <c r="N395" i="3" s="1"/>
  <c r="O395" i="3" s="1"/>
  <c r="K392" i="3"/>
  <c r="N392" i="3" s="1"/>
  <c r="O392" i="3" s="1"/>
  <c r="K400" i="3"/>
  <c r="N400" i="3" s="1"/>
  <c r="O400" i="3" s="1"/>
  <c r="K399" i="3"/>
  <c r="N399" i="3" s="1"/>
  <c r="O399" i="3" s="1"/>
  <c r="K401" i="3"/>
  <c r="N401" i="3" s="1"/>
  <c r="O401" i="3" s="1"/>
  <c r="K402" i="3"/>
  <c r="N402" i="3" s="1"/>
  <c r="O402" i="3" s="1"/>
  <c r="K403" i="3"/>
  <c r="N403" i="3" s="1"/>
  <c r="O403" i="3" s="1"/>
  <c r="K406" i="3"/>
  <c r="N406" i="3" s="1"/>
  <c r="O406" i="3" s="1"/>
  <c r="K407" i="3"/>
  <c r="N407" i="3" s="1"/>
  <c r="O407" i="3" s="1"/>
  <c r="K405" i="3"/>
  <c r="N405" i="3" s="1"/>
  <c r="O405" i="3" s="1"/>
  <c r="K408" i="3"/>
  <c r="N408" i="3" s="1"/>
  <c r="O408" i="3" s="1"/>
  <c r="K409" i="3"/>
  <c r="N409" i="3" s="1"/>
  <c r="O409" i="3" s="1"/>
  <c r="K412" i="3"/>
  <c r="N412" i="3" s="1"/>
  <c r="O412" i="3" s="1"/>
  <c r="K413" i="3"/>
  <c r="N413" i="3" s="1"/>
  <c r="O413" i="3" s="1"/>
  <c r="K411" i="3"/>
  <c r="N411" i="3" s="1"/>
  <c r="O411" i="3" s="1"/>
  <c r="K414" i="3"/>
  <c r="N414" i="3" s="1"/>
  <c r="O414" i="3" s="1"/>
  <c r="K415" i="3"/>
  <c r="N415" i="3" s="1"/>
  <c r="O415" i="3" s="1"/>
  <c r="K418" i="3"/>
  <c r="N418" i="3" s="1"/>
  <c r="O418" i="3" s="1"/>
  <c r="K419" i="3"/>
  <c r="N419" i="3" s="1"/>
  <c r="O419" i="3" s="1"/>
  <c r="K421" i="3"/>
  <c r="N421" i="3" s="1"/>
  <c r="O421" i="3" s="1"/>
  <c r="K417" i="3"/>
  <c r="N417" i="3" s="1"/>
  <c r="O417" i="3" s="1"/>
  <c r="K420" i="3"/>
  <c r="N420" i="3" s="1"/>
  <c r="O420" i="3" s="1"/>
  <c r="K6" i="3"/>
  <c r="N6" i="3" s="1"/>
  <c r="O6" i="3" s="1"/>
  <c r="K424" i="3"/>
  <c r="N424" i="3" s="1"/>
  <c r="O424" i="3" s="1"/>
  <c r="K260" i="3"/>
  <c r="K264" i="3"/>
  <c r="N264" i="3" s="1"/>
  <c r="O264" i="3" s="1"/>
  <c r="K268" i="3"/>
  <c r="N268" i="3" s="1"/>
  <c r="O268" i="3" s="1"/>
  <c r="K272" i="3"/>
  <c r="K276" i="3"/>
  <c r="N276" i="3" s="1"/>
  <c r="O276" i="3" s="1"/>
  <c r="K280" i="3"/>
  <c r="N280" i="3" s="1"/>
  <c r="O280" i="3" s="1"/>
  <c r="K284" i="3"/>
  <c r="K288" i="3"/>
  <c r="N288" i="3" s="1"/>
  <c r="O288" i="3" s="1"/>
  <c r="K292" i="3"/>
  <c r="N292" i="3" s="1"/>
  <c r="O292" i="3" s="1"/>
  <c r="K296" i="3"/>
  <c r="K300" i="3"/>
  <c r="N300" i="3" s="1"/>
  <c r="O300" i="3" s="1"/>
  <c r="K304" i="3"/>
  <c r="N304" i="3" s="1"/>
  <c r="O304" i="3" s="1"/>
  <c r="K308" i="3"/>
  <c r="N308" i="3" s="1"/>
  <c r="O308" i="3" s="1"/>
  <c r="K312" i="3"/>
  <c r="N312" i="3" s="1"/>
  <c r="O312" i="3" s="1"/>
  <c r="K316" i="3"/>
  <c r="N316" i="3" s="1"/>
  <c r="O316" i="3" s="1"/>
  <c r="K320" i="3"/>
  <c r="N320" i="3" s="1"/>
  <c r="O320" i="3" s="1"/>
  <c r="K324" i="3"/>
  <c r="N324" i="3" s="1"/>
  <c r="O324" i="3" s="1"/>
  <c r="K328" i="3"/>
  <c r="N328" i="3" s="1"/>
  <c r="O328" i="3" s="1"/>
  <c r="K332" i="3"/>
  <c r="N332" i="3" s="1"/>
  <c r="O332" i="3" s="1"/>
  <c r="K336" i="3"/>
  <c r="N336" i="3" s="1"/>
  <c r="O336" i="3" s="1"/>
  <c r="K263" i="3"/>
  <c r="N263" i="3" s="1"/>
  <c r="O263" i="3" s="1"/>
  <c r="K275" i="3"/>
  <c r="N275" i="3" s="1"/>
  <c r="O275" i="3" s="1"/>
  <c r="K283" i="3"/>
  <c r="N283" i="3" s="1"/>
  <c r="O283" i="3" s="1"/>
  <c r="K295" i="3"/>
  <c r="N295" i="3" s="1"/>
  <c r="O295" i="3" s="1"/>
  <c r="K307" i="3"/>
  <c r="N307" i="3" s="1"/>
  <c r="O307" i="3" s="1"/>
  <c r="K319" i="3"/>
  <c r="N319" i="3" s="1"/>
  <c r="O319" i="3" s="1"/>
  <c r="K335" i="3"/>
  <c r="N335" i="3" s="1"/>
  <c r="O335" i="3" s="1"/>
  <c r="K425" i="3"/>
  <c r="N425" i="3" s="1"/>
  <c r="O425" i="3" s="1"/>
  <c r="K261" i="3"/>
  <c r="N261" i="3" s="1"/>
  <c r="O261" i="3" s="1"/>
  <c r="K265" i="3"/>
  <c r="N265" i="3" s="1"/>
  <c r="O265" i="3" s="1"/>
  <c r="K269" i="3"/>
  <c r="N269" i="3" s="1"/>
  <c r="O269" i="3" s="1"/>
  <c r="K273" i="3"/>
  <c r="N273" i="3" s="1"/>
  <c r="O273" i="3" s="1"/>
  <c r="K277" i="3"/>
  <c r="N277" i="3" s="1"/>
  <c r="O277" i="3" s="1"/>
  <c r="K281" i="3"/>
  <c r="N281" i="3" s="1"/>
  <c r="O281" i="3" s="1"/>
  <c r="K285" i="3"/>
  <c r="N285" i="3" s="1"/>
  <c r="O285" i="3" s="1"/>
  <c r="K289" i="3"/>
  <c r="N289" i="3" s="1"/>
  <c r="O289" i="3" s="1"/>
  <c r="K293" i="3"/>
  <c r="N293" i="3" s="1"/>
  <c r="O293" i="3" s="1"/>
  <c r="K297" i="3"/>
  <c r="K301" i="3"/>
  <c r="N301" i="3" s="1"/>
  <c r="O301" i="3" s="1"/>
  <c r="K305" i="3"/>
  <c r="N305" i="3" s="1"/>
  <c r="O305" i="3" s="1"/>
  <c r="K309" i="3"/>
  <c r="K313" i="3"/>
  <c r="N313" i="3" s="1"/>
  <c r="O313" i="3" s="1"/>
  <c r="K317" i="3"/>
  <c r="N317" i="3" s="1"/>
  <c r="O317" i="3" s="1"/>
  <c r="K321" i="3"/>
  <c r="K325" i="3"/>
  <c r="N325" i="3" s="1"/>
  <c r="O325" i="3" s="1"/>
  <c r="K329" i="3"/>
  <c r="N329" i="3" s="1"/>
  <c r="O329" i="3" s="1"/>
  <c r="K333" i="3"/>
  <c r="K337" i="3"/>
  <c r="N337" i="3" s="1"/>
  <c r="O337" i="3" s="1"/>
  <c r="K267" i="3"/>
  <c r="N267" i="3" s="1"/>
  <c r="O267" i="3" s="1"/>
  <c r="K279" i="3"/>
  <c r="N279" i="3" s="1"/>
  <c r="O279" i="3" s="1"/>
  <c r="K291" i="3"/>
  <c r="N291" i="3" s="1"/>
  <c r="O291" i="3" s="1"/>
  <c r="K303" i="3"/>
  <c r="K315" i="3"/>
  <c r="K323" i="3"/>
  <c r="N323" i="3" s="1"/>
  <c r="O323" i="3" s="1"/>
  <c r="K331" i="3"/>
  <c r="N331" i="3" s="1"/>
  <c r="O331" i="3" s="1"/>
  <c r="K426" i="3"/>
  <c r="N426" i="3" s="1"/>
  <c r="O426" i="3" s="1"/>
  <c r="K262" i="3"/>
  <c r="N262" i="3" s="1"/>
  <c r="O262" i="3" s="1"/>
  <c r="K266" i="3"/>
  <c r="K270" i="3"/>
  <c r="N270" i="3" s="1"/>
  <c r="O270" i="3" s="1"/>
  <c r="K274" i="3"/>
  <c r="N274" i="3" s="1"/>
  <c r="O274" i="3" s="1"/>
  <c r="K278" i="3"/>
  <c r="K282" i="3"/>
  <c r="N282" i="3" s="1"/>
  <c r="O282" i="3" s="1"/>
  <c r="K286" i="3"/>
  <c r="N286" i="3" s="1"/>
  <c r="O286" i="3" s="1"/>
  <c r="K290" i="3"/>
  <c r="K294" i="3"/>
  <c r="N294" i="3" s="1"/>
  <c r="O294" i="3" s="1"/>
  <c r="K298" i="3"/>
  <c r="N298" i="3" s="1"/>
  <c r="O298" i="3" s="1"/>
  <c r="K302" i="3"/>
  <c r="N302" i="3" s="1"/>
  <c r="O302" i="3" s="1"/>
  <c r="K306" i="3"/>
  <c r="N306" i="3" s="1"/>
  <c r="O306" i="3" s="1"/>
  <c r="K310" i="3"/>
  <c r="N310" i="3" s="1"/>
  <c r="O310" i="3" s="1"/>
  <c r="K314" i="3"/>
  <c r="N314" i="3" s="1"/>
  <c r="O314" i="3" s="1"/>
  <c r="K318" i="3"/>
  <c r="N318" i="3" s="1"/>
  <c r="O318" i="3" s="1"/>
  <c r="K322" i="3"/>
  <c r="N322" i="3" s="1"/>
  <c r="O322" i="3" s="1"/>
  <c r="K326" i="3"/>
  <c r="N326" i="3" s="1"/>
  <c r="O326" i="3" s="1"/>
  <c r="K330" i="3"/>
  <c r="N330" i="3" s="1"/>
  <c r="O330" i="3" s="1"/>
  <c r="K334" i="3"/>
  <c r="N334" i="3" s="1"/>
  <c r="O334" i="3" s="1"/>
  <c r="K338" i="3"/>
  <c r="N338" i="3" s="1"/>
  <c r="O338" i="3" s="1"/>
  <c r="K427" i="3"/>
  <c r="N427" i="3" s="1"/>
  <c r="O427" i="3" s="1"/>
  <c r="K423" i="3"/>
  <c r="N423" i="3" s="1"/>
  <c r="O423" i="3" s="1"/>
  <c r="K271" i="3"/>
  <c r="N271" i="3" s="1"/>
  <c r="O271" i="3" s="1"/>
  <c r="K287" i="3"/>
  <c r="N287" i="3" s="1"/>
  <c r="O287" i="3" s="1"/>
  <c r="K299" i="3"/>
  <c r="N299" i="3" s="1"/>
  <c r="O299" i="3" s="1"/>
  <c r="K311" i="3"/>
  <c r="N311" i="3" s="1"/>
  <c r="O311" i="3" s="1"/>
  <c r="K327" i="3"/>
  <c r="K339" i="3"/>
  <c r="K954" i="3"/>
  <c r="G954" i="3"/>
  <c r="K953" i="3"/>
  <c r="G953" i="3"/>
  <c r="J953" i="3" s="1"/>
  <c r="K945" i="3"/>
  <c r="G945" i="3"/>
  <c r="J945" i="3" s="1"/>
  <c r="K944" i="3"/>
  <c r="G944" i="3"/>
  <c r="M944" i="3" s="1"/>
  <c r="K943" i="3"/>
  <c r="G943" i="3"/>
  <c r="J943" i="3" s="1"/>
  <c r="K942" i="3"/>
  <c r="G942" i="3"/>
  <c r="K941" i="3"/>
  <c r="G941" i="3"/>
  <c r="J941" i="3" s="1"/>
  <c r="K940" i="3"/>
  <c r="G940" i="3"/>
  <c r="K939" i="3"/>
  <c r="G939" i="3"/>
  <c r="J939" i="3" s="1"/>
  <c r="K938" i="3"/>
  <c r="G938" i="3"/>
  <c r="K937" i="3"/>
  <c r="G937" i="3"/>
  <c r="J937" i="3" s="1"/>
  <c r="K936" i="3"/>
  <c r="G936" i="3"/>
  <c r="K935" i="3"/>
  <c r="G935" i="3"/>
  <c r="J935" i="3" s="1"/>
  <c r="K934" i="3"/>
  <c r="G934" i="3"/>
  <c r="K933" i="3"/>
  <c r="G933" i="3"/>
  <c r="J933" i="3" s="1"/>
  <c r="K932" i="3"/>
  <c r="G932" i="3"/>
  <c r="K931" i="3"/>
  <c r="G931" i="3"/>
  <c r="J931" i="3" s="1"/>
  <c r="K930" i="3"/>
  <c r="G930" i="3"/>
  <c r="K929" i="3"/>
  <c r="G929" i="3"/>
  <c r="J929" i="3" s="1"/>
  <c r="K928" i="3"/>
  <c r="G928" i="3"/>
  <c r="K927" i="3"/>
  <c r="G927" i="3"/>
  <c r="J927" i="3" s="1"/>
  <c r="G924" i="3"/>
  <c r="J924" i="3" s="1"/>
  <c r="K918" i="3"/>
  <c r="G918" i="3"/>
  <c r="M918" i="3" s="1"/>
  <c r="K917" i="3"/>
  <c r="G917" i="3"/>
  <c r="M917" i="3" s="1"/>
  <c r="K916" i="3"/>
  <c r="G916" i="3"/>
  <c r="K915" i="3"/>
  <c r="G915" i="3"/>
  <c r="M915" i="3" s="1"/>
  <c r="K914" i="3"/>
  <c r="G914" i="3"/>
  <c r="K913" i="3"/>
  <c r="G913" i="3"/>
  <c r="M913" i="3" s="1"/>
  <c r="K912" i="3"/>
  <c r="G912" i="3"/>
  <c r="K911" i="3"/>
  <c r="G911" i="3"/>
  <c r="J911" i="3" s="1"/>
  <c r="K910" i="3"/>
  <c r="G910" i="3"/>
  <c r="K909" i="3"/>
  <c r="G909" i="3"/>
  <c r="J909" i="3" s="1"/>
  <c r="K906" i="3"/>
  <c r="G906" i="3"/>
  <c r="K905" i="3"/>
  <c r="G905" i="3"/>
  <c r="K904" i="3"/>
  <c r="G904" i="3"/>
  <c r="K903" i="3"/>
  <c r="G903" i="3"/>
  <c r="M903" i="3" s="1"/>
  <c r="K902" i="3"/>
  <c r="G902" i="3"/>
  <c r="K901" i="3"/>
  <c r="G901" i="3"/>
  <c r="J901" i="3" s="1"/>
  <c r="K900" i="3"/>
  <c r="G900" i="3"/>
  <c r="K899" i="3"/>
  <c r="G899" i="3"/>
  <c r="M899" i="3" s="1"/>
  <c r="K898" i="3"/>
  <c r="G898" i="3"/>
  <c r="K897" i="3"/>
  <c r="G897" i="3"/>
  <c r="K896" i="3"/>
  <c r="G896" i="3"/>
  <c r="M896" i="3" s="1"/>
  <c r="K895" i="3"/>
  <c r="G895" i="3"/>
  <c r="K894" i="3"/>
  <c r="G894" i="3"/>
  <c r="J894" i="3" s="1"/>
  <c r="O888" i="3"/>
  <c r="K881" i="3"/>
  <c r="G881" i="3"/>
  <c r="M881" i="3" s="1"/>
  <c r="K875" i="3"/>
  <c r="G875" i="3"/>
  <c r="M875" i="3" s="1"/>
  <c r="K869" i="3"/>
  <c r="G869" i="3"/>
  <c r="M869" i="3" s="1"/>
  <c r="K863" i="3"/>
  <c r="G863" i="3"/>
  <c r="J863" i="3" s="1"/>
  <c r="K857" i="3"/>
  <c r="G857" i="3"/>
  <c r="M857" i="3" s="1"/>
  <c r="K852" i="3"/>
  <c r="G852" i="3"/>
  <c r="K851" i="3"/>
  <c r="G851" i="3"/>
  <c r="M851" i="3" s="1"/>
  <c r="K850" i="3"/>
  <c r="G850" i="3"/>
  <c r="J850" i="3" s="1"/>
  <c r="O845" i="3"/>
  <c r="K843" i="3"/>
  <c r="K842" i="3"/>
  <c r="K841" i="3"/>
  <c r="K840" i="3"/>
  <c r="G840" i="3"/>
  <c r="J840" i="3" s="1"/>
  <c r="K837" i="3"/>
  <c r="G837" i="3"/>
  <c r="K836" i="3"/>
  <c r="G836" i="3"/>
  <c r="J836" i="3" s="1"/>
  <c r="K835" i="3"/>
  <c r="G835" i="3"/>
  <c r="K834" i="3"/>
  <c r="G834" i="3"/>
  <c r="J834" i="3" s="1"/>
  <c r="K833" i="3"/>
  <c r="G833" i="3"/>
  <c r="K832" i="3"/>
  <c r="G832" i="3"/>
  <c r="J832" i="3" s="1"/>
  <c r="K831" i="3"/>
  <c r="G831" i="3"/>
  <c r="K830" i="3"/>
  <c r="G830" i="3"/>
  <c r="J830" i="3" s="1"/>
  <c r="K829" i="3"/>
  <c r="G829" i="3"/>
  <c r="K828" i="3"/>
  <c r="G828" i="3"/>
  <c r="J828" i="3" s="1"/>
  <c r="K827" i="3"/>
  <c r="G827" i="3"/>
  <c r="K826" i="3"/>
  <c r="G826" i="3"/>
  <c r="J826" i="3" s="1"/>
  <c r="K825" i="3"/>
  <c r="G825" i="3"/>
  <c r="K824" i="3"/>
  <c r="G824" i="3"/>
  <c r="J824" i="3" s="1"/>
  <c r="K823" i="3"/>
  <c r="G823" i="3"/>
  <c r="K822" i="3"/>
  <c r="G822" i="3"/>
  <c r="J822" i="3" s="1"/>
  <c r="K821" i="3"/>
  <c r="G821" i="3"/>
  <c r="K820" i="3"/>
  <c r="G820" i="3"/>
  <c r="M820" i="3" s="1"/>
  <c r="K819" i="3"/>
  <c r="G819" i="3"/>
  <c r="K818" i="3"/>
  <c r="G818" i="3"/>
  <c r="J818" i="3" s="1"/>
  <c r="K807" i="3"/>
  <c r="G807" i="3"/>
  <c r="J807" i="3" s="1"/>
  <c r="K806" i="3"/>
  <c r="G806" i="3"/>
  <c r="M806" i="3" s="1"/>
  <c r="K800" i="3"/>
  <c r="G800" i="3"/>
  <c r="K799" i="3"/>
  <c r="G799" i="3"/>
  <c r="J799" i="3" s="1"/>
  <c r="K793" i="3"/>
  <c r="G793" i="3"/>
  <c r="K792" i="3"/>
  <c r="G792" i="3"/>
  <c r="M792" i="3" s="1"/>
  <c r="K791" i="3"/>
  <c r="G791" i="3"/>
  <c r="K790" i="3"/>
  <c r="G790" i="3"/>
  <c r="J790" i="3" s="1"/>
  <c r="K789" i="3"/>
  <c r="G789" i="3"/>
  <c r="K788" i="3"/>
  <c r="G788" i="3"/>
  <c r="M788" i="3" s="1"/>
  <c r="K787" i="3"/>
  <c r="G787" i="3"/>
  <c r="K786" i="3"/>
  <c r="G786" i="3"/>
  <c r="J786" i="3" s="1"/>
  <c r="K785" i="3"/>
  <c r="G785" i="3"/>
  <c r="K782" i="3"/>
  <c r="G782" i="3"/>
  <c r="J782" i="3" s="1"/>
  <c r="K781" i="3"/>
  <c r="G781" i="3"/>
  <c r="K780" i="3"/>
  <c r="G780" i="3"/>
  <c r="K779" i="3"/>
  <c r="G779" i="3"/>
  <c r="K778" i="3"/>
  <c r="G778" i="3"/>
  <c r="J778" i="3" s="1"/>
  <c r="K777" i="3"/>
  <c r="G777" i="3"/>
  <c r="K776" i="3"/>
  <c r="G776" i="3"/>
  <c r="K775" i="3"/>
  <c r="G775" i="3"/>
  <c r="K774" i="3"/>
  <c r="G774" i="3"/>
  <c r="K773" i="3"/>
  <c r="G773" i="3"/>
  <c r="J773" i="3" s="1"/>
  <c r="K772" i="3"/>
  <c r="G772" i="3"/>
  <c r="K771" i="3"/>
  <c r="G771" i="3"/>
  <c r="K770" i="3"/>
  <c r="G770" i="3"/>
  <c r="K769" i="3"/>
  <c r="G769" i="3"/>
  <c r="J769" i="3" s="1"/>
  <c r="K768" i="3"/>
  <c r="G768" i="3"/>
  <c r="M768" i="3" s="1"/>
  <c r="K767" i="3"/>
  <c r="G767" i="3"/>
  <c r="K766" i="3"/>
  <c r="G766" i="3"/>
  <c r="K765" i="3"/>
  <c r="G765" i="3"/>
  <c r="K764" i="3"/>
  <c r="G764" i="3"/>
  <c r="M764" i="3" s="1"/>
  <c r="K763" i="3"/>
  <c r="G763" i="3"/>
  <c r="K762" i="3"/>
  <c r="G762" i="3"/>
  <c r="K761" i="3"/>
  <c r="G761" i="3"/>
  <c r="J761" i="3" s="1"/>
  <c r="K760" i="3"/>
  <c r="G760" i="3"/>
  <c r="K759" i="3"/>
  <c r="G759" i="3"/>
  <c r="J759" i="3" s="1"/>
  <c r="K758" i="3"/>
  <c r="G758" i="3"/>
  <c r="K757" i="3"/>
  <c r="G757" i="3"/>
  <c r="K756" i="3"/>
  <c r="G756" i="3"/>
  <c r="M756" i="3" s="1"/>
  <c r="K755" i="3"/>
  <c r="G755" i="3"/>
  <c r="K754" i="3"/>
  <c r="G754" i="3"/>
  <c r="K753" i="3"/>
  <c r="G753" i="3"/>
  <c r="K752" i="3"/>
  <c r="G752" i="3"/>
  <c r="K751" i="3"/>
  <c r="G751" i="3"/>
  <c r="K750" i="3"/>
  <c r="G750" i="3"/>
  <c r="J750" i="3" s="1"/>
  <c r="K749" i="3"/>
  <c r="G749" i="3"/>
  <c r="J749" i="3" s="1"/>
  <c r="K748" i="3"/>
  <c r="G748" i="3"/>
  <c r="K747" i="3"/>
  <c r="G747" i="3"/>
  <c r="M747" i="3" s="1"/>
  <c r="K746" i="3"/>
  <c r="G746" i="3"/>
  <c r="K745" i="3"/>
  <c r="G745" i="3"/>
  <c r="K744" i="3"/>
  <c r="G744" i="3"/>
  <c r="K743" i="3"/>
  <c r="G743" i="3"/>
  <c r="K742" i="3"/>
  <c r="G742" i="3"/>
  <c r="J742" i="3" s="1"/>
  <c r="K741" i="3"/>
  <c r="G741" i="3"/>
  <c r="M741" i="3" s="1"/>
  <c r="K740" i="3"/>
  <c r="G740" i="3"/>
  <c r="K739" i="3"/>
  <c r="G739" i="3"/>
  <c r="J739" i="3" s="1"/>
  <c r="K738" i="3"/>
  <c r="G738" i="3"/>
  <c r="K737" i="3"/>
  <c r="G737" i="3"/>
  <c r="K736" i="3"/>
  <c r="G736" i="3"/>
  <c r="J736" i="3" s="1"/>
  <c r="K735" i="3"/>
  <c r="G735" i="3"/>
  <c r="K734" i="3"/>
  <c r="G734" i="3"/>
  <c r="K733" i="3"/>
  <c r="G733" i="3"/>
  <c r="K732" i="3"/>
  <c r="G732" i="3"/>
  <c r="K731" i="3"/>
  <c r="G731" i="3"/>
  <c r="K730" i="3"/>
  <c r="G730" i="3"/>
  <c r="M730" i="3" s="1"/>
  <c r="K727" i="3"/>
  <c r="G727" i="3"/>
  <c r="J727" i="3" s="1"/>
  <c r="K726" i="3"/>
  <c r="G726" i="3"/>
  <c r="M726" i="3" s="1"/>
  <c r="K723" i="3"/>
  <c r="G723" i="3"/>
  <c r="K722" i="3"/>
  <c r="G722" i="3"/>
  <c r="K721" i="3"/>
  <c r="G721" i="3"/>
  <c r="K720" i="3"/>
  <c r="G720" i="3"/>
  <c r="K719" i="3"/>
  <c r="G719" i="3"/>
  <c r="K718" i="3"/>
  <c r="G718" i="3"/>
  <c r="K717" i="3"/>
  <c r="G717" i="3"/>
  <c r="J717" i="3" s="1"/>
  <c r="K714" i="3"/>
  <c r="G714" i="3"/>
  <c r="K713" i="3"/>
  <c r="G713" i="3"/>
  <c r="O704" i="3"/>
  <c r="K702" i="3"/>
  <c r="G702" i="3"/>
  <c r="K701" i="3"/>
  <c r="G701" i="3"/>
  <c r="J701" i="3" s="1"/>
  <c r="K698" i="3"/>
  <c r="G698" i="3"/>
  <c r="K697" i="3"/>
  <c r="G697" i="3"/>
  <c r="M697" i="3" s="1"/>
  <c r="K696" i="3"/>
  <c r="G696" i="3"/>
  <c r="J696" i="3" s="1"/>
  <c r="K695" i="3"/>
  <c r="G695" i="3"/>
  <c r="M695" i="3" s="1"/>
  <c r="K694" i="3"/>
  <c r="G694" i="3"/>
  <c r="J694" i="3" s="1"/>
  <c r="K693" i="3"/>
  <c r="G693" i="3"/>
  <c r="M693" i="3" s="1"/>
  <c r="K692" i="3"/>
  <c r="G692" i="3"/>
  <c r="J692" i="3" s="1"/>
  <c r="K691" i="3"/>
  <c r="G691" i="3"/>
  <c r="K690" i="3"/>
  <c r="G690" i="3"/>
  <c r="K689" i="3"/>
  <c r="G689" i="3"/>
  <c r="M689" i="3" s="1"/>
  <c r="K686" i="3"/>
  <c r="G686" i="3"/>
  <c r="J686" i="3" s="1"/>
  <c r="K683" i="3"/>
  <c r="G683" i="3"/>
  <c r="K682" i="3"/>
  <c r="G682" i="3"/>
  <c r="J682" i="3" s="1"/>
  <c r="K681" i="3"/>
  <c r="G681" i="3"/>
  <c r="K680" i="3"/>
  <c r="G680" i="3"/>
  <c r="K679" i="3"/>
  <c r="G679" i="3"/>
  <c r="K678" i="3"/>
  <c r="G678" i="3"/>
  <c r="J678" i="3" s="1"/>
  <c r="K667" i="3"/>
  <c r="G667" i="3"/>
  <c r="K666" i="3"/>
  <c r="G666" i="3"/>
  <c r="M666" i="3" s="1"/>
  <c r="K665" i="3"/>
  <c r="G665" i="3"/>
  <c r="K664" i="3"/>
  <c r="G664" i="3"/>
  <c r="M664" i="3" s="1"/>
  <c r="K663" i="3"/>
  <c r="G663" i="3"/>
  <c r="K662" i="3"/>
  <c r="G662" i="3"/>
  <c r="M662" i="3" s="1"/>
  <c r="K659" i="3"/>
  <c r="G659" i="3"/>
  <c r="K658" i="3"/>
  <c r="G658" i="3"/>
  <c r="M658" i="3" s="1"/>
  <c r="K655" i="3"/>
  <c r="G655" i="3"/>
  <c r="K654" i="3"/>
  <c r="G654" i="3"/>
  <c r="J654" i="3" s="1"/>
  <c r="K653" i="3"/>
  <c r="G653" i="3"/>
  <c r="J653" i="3" s="1"/>
  <c r="K652" i="3"/>
  <c r="G652" i="3"/>
  <c r="K651" i="3"/>
  <c r="G651" i="3"/>
  <c r="K650" i="3"/>
  <c r="G650" i="3"/>
  <c r="J650" i="3" s="1"/>
  <c r="K649" i="3"/>
  <c r="G649" i="3"/>
  <c r="K648" i="3"/>
  <c r="G648" i="3"/>
  <c r="K647" i="3"/>
  <c r="G647" i="3"/>
  <c r="J647" i="3" s="1"/>
  <c r="K646" i="3"/>
  <c r="G646" i="3"/>
  <c r="J646" i="3" s="1"/>
  <c r="K645" i="3"/>
  <c r="G645" i="3"/>
  <c r="K644" i="3"/>
  <c r="G644" i="3"/>
  <c r="J644" i="3" s="1"/>
  <c r="K643" i="3"/>
  <c r="G643" i="3"/>
  <c r="J643" i="3" s="1"/>
  <c r="K642" i="3"/>
  <c r="G642" i="3"/>
  <c r="M642" i="3" s="1"/>
  <c r="K641" i="3"/>
  <c r="G641" i="3"/>
  <c r="K640" i="3"/>
  <c r="G640" i="3"/>
  <c r="K637" i="3"/>
  <c r="G637" i="3"/>
  <c r="J637" i="3" s="1"/>
  <c r="K634" i="3"/>
  <c r="G634" i="3"/>
  <c r="K626" i="3"/>
  <c r="G626" i="3"/>
  <c r="J626" i="3" s="1"/>
  <c r="K623" i="3"/>
  <c r="G623" i="3"/>
  <c r="K622" i="3"/>
  <c r="G622" i="3"/>
  <c r="J622" i="3" s="1"/>
  <c r="K619" i="3"/>
  <c r="G619" i="3"/>
  <c r="J619" i="3" s="1"/>
  <c r="K618" i="3"/>
  <c r="G618" i="3"/>
  <c r="J618" i="3" s="1"/>
  <c r="K617" i="3"/>
  <c r="G617" i="3"/>
  <c r="K616" i="3"/>
  <c r="G616" i="3"/>
  <c r="K615" i="3"/>
  <c r="G615" i="3"/>
  <c r="J615" i="3" s="1"/>
  <c r="K614" i="3"/>
  <c r="G614" i="3"/>
  <c r="J614" i="3" s="1"/>
  <c r="K613" i="3"/>
  <c r="G613" i="3"/>
  <c r="K612" i="3"/>
  <c r="G612" i="3"/>
  <c r="J612" i="3" s="1"/>
  <c r="K611" i="3"/>
  <c r="G611" i="3"/>
  <c r="J611" i="3" s="1"/>
  <c r="K610" i="3"/>
  <c r="G610" i="3"/>
  <c r="M610" i="3" s="1"/>
  <c r="K609" i="3"/>
  <c r="G609" i="3"/>
  <c r="K608" i="3"/>
  <c r="G608" i="3"/>
  <c r="K605" i="3"/>
  <c r="G605" i="3"/>
  <c r="K604" i="3"/>
  <c r="G604" i="3"/>
  <c r="J604" i="3" s="1"/>
  <c r="K601" i="3"/>
  <c r="G601" i="3"/>
  <c r="J601" i="3" s="1"/>
  <c r="K600" i="3"/>
  <c r="G600" i="3"/>
  <c r="K599" i="3"/>
  <c r="G599" i="3"/>
  <c r="J599" i="3" s="1"/>
  <c r="K598" i="3"/>
  <c r="G598" i="3"/>
  <c r="J598" i="3" s="1"/>
  <c r="K597" i="3"/>
  <c r="G597" i="3"/>
  <c r="M597" i="3" s="1"/>
  <c r="K596" i="3"/>
  <c r="G596" i="3"/>
  <c r="J596" i="3" s="1"/>
  <c r="K595" i="3"/>
  <c r="G595" i="3"/>
  <c r="J595" i="3" s="1"/>
  <c r="K594" i="3"/>
  <c r="G594" i="3"/>
  <c r="M594" i="3" s="1"/>
  <c r="K593" i="3"/>
  <c r="G593" i="3"/>
  <c r="K592" i="3"/>
  <c r="G592" i="3"/>
  <c r="K591" i="3"/>
  <c r="G591" i="3"/>
  <c r="J591" i="3" s="1"/>
  <c r="K588" i="3"/>
  <c r="G588" i="3"/>
  <c r="O585" i="3"/>
  <c r="K583" i="3"/>
  <c r="G583" i="3"/>
  <c r="J583" i="3" s="1"/>
  <c r="K582" i="3"/>
  <c r="G582" i="3"/>
  <c r="J582" i="3" s="1"/>
  <c r="K581" i="3"/>
  <c r="G581" i="3"/>
  <c r="J581" i="3" s="1"/>
  <c r="K578" i="3"/>
  <c r="G578" i="3"/>
  <c r="J578" i="3" s="1"/>
  <c r="K577" i="3"/>
  <c r="G577" i="3"/>
  <c r="M577" i="3" s="1"/>
  <c r="K576" i="3"/>
  <c r="G576" i="3"/>
  <c r="K575" i="3"/>
  <c r="G575" i="3"/>
  <c r="K574" i="3"/>
  <c r="G574" i="3"/>
  <c r="J574" i="3" s="1"/>
  <c r="K571" i="3"/>
  <c r="G571" i="3"/>
  <c r="K568" i="3"/>
  <c r="G568" i="3"/>
  <c r="J568" i="3" s="1"/>
  <c r="K567" i="3"/>
  <c r="G567" i="3"/>
  <c r="J567" i="3" s="1"/>
  <c r="K566" i="3"/>
  <c r="G566" i="3"/>
  <c r="J566" i="3" s="1"/>
  <c r="K565" i="3"/>
  <c r="G565" i="3"/>
  <c r="J565" i="3" s="1"/>
  <c r="K564" i="3"/>
  <c r="G564" i="3"/>
  <c r="J564" i="3" s="1"/>
  <c r="K561" i="3"/>
  <c r="G561" i="3"/>
  <c r="M561" i="3" s="1"/>
  <c r="K558" i="3"/>
  <c r="G558" i="3"/>
  <c r="J558" i="3" s="1"/>
  <c r="K557" i="3"/>
  <c r="G557" i="3"/>
  <c r="M557" i="3" s="1"/>
  <c r="K554" i="3"/>
  <c r="G554" i="3"/>
  <c r="K553" i="3"/>
  <c r="G553" i="3"/>
  <c r="K552" i="3"/>
  <c r="G552" i="3"/>
  <c r="J552" i="3" s="1"/>
  <c r="K551" i="3"/>
  <c r="G551" i="3"/>
  <c r="J551" i="3" s="1"/>
  <c r="K548" i="3"/>
  <c r="G548" i="3"/>
  <c r="J548" i="3" s="1"/>
  <c r="K547" i="3"/>
  <c r="G547" i="3"/>
  <c r="J547" i="3" s="1"/>
  <c r="K546" i="3"/>
  <c r="G546" i="3"/>
  <c r="K545" i="3"/>
  <c r="G545" i="3"/>
  <c r="K544" i="3"/>
  <c r="G544" i="3"/>
  <c r="J544" i="3" s="1"/>
  <c r="K543" i="3"/>
  <c r="G543" i="3"/>
  <c r="K542" i="3"/>
  <c r="G542" i="3"/>
  <c r="K541" i="3"/>
  <c r="G541" i="3"/>
  <c r="K540" i="3"/>
  <c r="G540" i="3"/>
  <c r="J540" i="3" s="1"/>
  <c r="K539" i="3"/>
  <c r="G539" i="3"/>
  <c r="M539" i="3" s="1"/>
  <c r="K538" i="3"/>
  <c r="G538" i="3"/>
  <c r="K537" i="3"/>
  <c r="G537" i="3"/>
  <c r="J537" i="3" s="1"/>
  <c r="K536" i="3"/>
  <c r="G536" i="3"/>
  <c r="K535" i="3"/>
  <c r="G535" i="3"/>
  <c r="K534" i="3"/>
  <c r="G534" i="3"/>
  <c r="J534" i="3" s="1"/>
  <c r="K533" i="3"/>
  <c r="G533" i="3"/>
  <c r="K527" i="3"/>
  <c r="G527" i="3"/>
  <c r="M527" i="3" s="1"/>
  <c r="K526" i="3"/>
  <c r="G526" i="3"/>
  <c r="K523" i="3"/>
  <c r="G523" i="3"/>
  <c r="J523" i="3" s="1"/>
  <c r="K522" i="3"/>
  <c r="G522" i="3"/>
  <c r="J522" i="3" s="1"/>
  <c r="K514" i="3"/>
  <c r="G514" i="3"/>
  <c r="M514" i="3" s="1"/>
  <c r="K513" i="3"/>
  <c r="G513" i="3"/>
  <c r="M513" i="3" s="1"/>
  <c r="K512" i="3"/>
  <c r="G512" i="3"/>
  <c r="J512" i="3" s="1"/>
  <c r="K511" i="3"/>
  <c r="G511" i="3"/>
  <c r="K510" i="3"/>
  <c r="G510" i="3"/>
  <c r="J510" i="3" s="1"/>
  <c r="K509" i="3"/>
  <c r="G509" i="3"/>
  <c r="J509" i="3" s="1"/>
  <c r="K508" i="3"/>
  <c r="G508" i="3"/>
  <c r="K507" i="3"/>
  <c r="G507" i="3"/>
  <c r="J507" i="3" s="1"/>
  <c r="K506" i="3"/>
  <c r="G506" i="3"/>
  <c r="K505" i="3"/>
  <c r="G505" i="3"/>
  <c r="K504" i="3"/>
  <c r="G504" i="3"/>
  <c r="J504" i="3" s="1"/>
  <c r="K503" i="3"/>
  <c r="G503" i="3"/>
  <c r="K502" i="3"/>
  <c r="G502" i="3"/>
  <c r="J502" i="3" s="1"/>
  <c r="K501" i="3"/>
  <c r="G501" i="3"/>
  <c r="J501" i="3" s="1"/>
  <c r="K500" i="3"/>
  <c r="G500" i="3"/>
  <c r="K499" i="3"/>
  <c r="G499" i="3"/>
  <c r="M499" i="3" s="1"/>
  <c r="K498" i="3"/>
  <c r="G498" i="3"/>
  <c r="K497" i="3"/>
  <c r="G497" i="3"/>
  <c r="M497" i="3" s="1"/>
  <c r="K496" i="3"/>
  <c r="G496" i="3"/>
  <c r="J496" i="3" s="1"/>
  <c r="K493" i="3"/>
  <c r="G493" i="3"/>
  <c r="M493" i="3" s="1"/>
  <c r="K492" i="3"/>
  <c r="G492" i="3"/>
  <c r="K486" i="3"/>
  <c r="G486" i="3"/>
  <c r="M486" i="3" s="1"/>
  <c r="K485" i="3"/>
  <c r="G485" i="3"/>
  <c r="M485" i="3" s="1"/>
  <c r="K484" i="3"/>
  <c r="G484" i="3"/>
  <c r="J484" i="3" s="1"/>
  <c r="K483" i="3"/>
  <c r="G483" i="3"/>
  <c r="K482" i="3"/>
  <c r="G482" i="3"/>
  <c r="J482" i="3" s="1"/>
  <c r="K481" i="3"/>
  <c r="G481" i="3"/>
  <c r="M481" i="3" s="1"/>
  <c r="K480" i="3"/>
  <c r="G480" i="3"/>
  <c r="J480" i="3" s="1"/>
  <c r="K479" i="3"/>
  <c r="G479" i="3"/>
  <c r="K478" i="3"/>
  <c r="G478" i="3"/>
  <c r="J478" i="3" s="1"/>
  <c r="K477" i="3"/>
  <c r="G477" i="3"/>
  <c r="M477" i="3" s="1"/>
  <c r="K476" i="3"/>
  <c r="G476" i="3"/>
  <c r="J476" i="3" s="1"/>
  <c r="K475" i="3"/>
  <c r="G475" i="3"/>
  <c r="M475" i="3" s="1"/>
  <c r="K472" i="3"/>
  <c r="G472" i="3"/>
  <c r="J472" i="3" s="1"/>
  <c r="K471" i="3"/>
  <c r="G471" i="3"/>
  <c r="J471" i="3" s="1"/>
  <c r="K470" i="3"/>
  <c r="G470" i="3"/>
  <c r="K469" i="3"/>
  <c r="G469" i="3"/>
  <c r="M469" i="3" s="1"/>
  <c r="K468" i="3"/>
  <c r="G468" i="3"/>
  <c r="K467" i="3"/>
  <c r="G467" i="3"/>
  <c r="K466" i="3"/>
  <c r="G466" i="3"/>
  <c r="K465" i="3"/>
  <c r="G465" i="3"/>
  <c r="J465" i="3" s="1"/>
  <c r="K464" i="3"/>
  <c r="G464" i="3"/>
  <c r="J464" i="3" s="1"/>
  <c r="K463" i="3"/>
  <c r="G463" i="3"/>
  <c r="K462" i="3"/>
  <c r="G462" i="3"/>
  <c r="K461" i="3"/>
  <c r="G461" i="3"/>
  <c r="J461" i="3" s="1"/>
  <c r="K460" i="3"/>
  <c r="G460" i="3"/>
  <c r="M460" i="3" s="1"/>
  <c r="K459" i="3"/>
  <c r="G459" i="3"/>
  <c r="K458" i="3"/>
  <c r="G458" i="3"/>
  <c r="J458" i="3" s="1"/>
  <c r="K457" i="3"/>
  <c r="G457" i="3"/>
  <c r="K456" i="3"/>
  <c r="G456" i="3"/>
  <c r="K455" i="3"/>
  <c r="G455" i="3"/>
  <c r="J455" i="3" s="1"/>
  <c r="K454" i="3"/>
  <c r="G454" i="3"/>
  <c r="K453" i="3"/>
  <c r="G453" i="3"/>
  <c r="K452" i="3"/>
  <c r="G452" i="3"/>
  <c r="K451" i="3"/>
  <c r="G451" i="3"/>
  <c r="J451" i="3" s="1"/>
  <c r="K450" i="3"/>
  <c r="G450" i="3"/>
  <c r="K449" i="3"/>
  <c r="G449" i="3"/>
  <c r="K448" i="3"/>
  <c r="G448" i="3"/>
  <c r="K447" i="3"/>
  <c r="G447" i="3"/>
  <c r="J447" i="3" s="1"/>
  <c r="K446" i="3"/>
  <c r="G446" i="3"/>
  <c r="K445" i="3"/>
  <c r="G445" i="3"/>
  <c r="K444" i="3"/>
  <c r="G444" i="3"/>
  <c r="J444" i="3" s="1"/>
  <c r="K443" i="3"/>
  <c r="G443" i="3"/>
  <c r="K442" i="3"/>
  <c r="G442" i="3"/>
  <c r="M442" i="3" s="1"/>
  <c r="K441" i="3"/>
  <c r="G441" i="3"/>
  <c r="K440" i="3"/>
  <c r="G440" i="3"/>
  <c r="K439" i="3"/>
  <c r="G439" i="3"/>
  <c r="M439" i="3" s="1"/>
  <c r="K438" i="3"/>
  <c r="G438" i="3"/>
  <c r="K437" i="3"/>
  <c r="G437" i="3"/>
  <c r="J437" i="3" s="1"/>
  <c r="K436" i="3"/>
  <c r="G436" i="3"/>
  <c r="K435" i="3"/>
  <c r="G435" i="3"/>
  <c r="O429" i="3"/>
  <c r="K422" i="3"/>
  <c r="G422" i="3"/>
  <c r="M422" i="3" s="1"/>
  <c r="K416" i="3"/>
  <c r="G416" i="3"/>
  <c r="K410" i="3"/>
  <c r="G410" i="3"/>
  <c r="M410" i="3" s="1"/>
  <c r="K404" i="3"/>
  <c r="G404" i="3"/>
  <c r="J404" i="3" s="1"/>
  <c r="K398" i="3"/>
  <c r="G398" i="3"/>
  <c r="M398" i="3" s="1"/>
  <c r="K397" i="3"/>
  <c r="G397" i="3"/>
  <c r="J397" i="3" s="1"/>
  <c r="K391" i="3"/>
  <c r="G391" i="3"/>
  <c r="M391" i="3" s="1"/>
  <c r="K385" i="3"/>
  <c r="G385" i="3"/>
  <c r="M385" i="3" s="1"/>
  <c r="K384" i="3"/>
  <c r="G384" i="3"/>
  <c r="M384" i="3" s="1"/>
  <c r="K383" i="3"/>
  <c r="G383" i="3"/>
  <c r="M383" i="3" s="1"/>
  <c r="O378" i="3"/>
  <c r="K376" i="3"/>
  <c r="K375" i="3"/>
  <c r="K374" i="3"/>
  <c r="K373" i="3"/>
  <c r="G373" i="3"/>
  <c r="J373" i="3" s="1"/>
  <c r="K370" i="3"/>
  <c r="G370" i="3"/>
  <c r="K367" i="3"/>
  <c r="G367" i="3"/>
  <c r="J367" i="3" s="1"/>
  <c r="K364" i="3"/>
  <c r="G364" i="3"/>
  <c r="M364" i="3" s="1"/>
  <c r="K363" i="3"/>
  <c r="G363" i="3"/>
  <c r="M363" i="3" s="1"/>
  <c r="K362" i="3"/>
  <c r="G362" i="3"/>
  <c r="M362" i="3" s="1"/>
  <c r="K361" i="3"/>
  <c r="G361" i="3"/>
  <c r="M361" i="3" s="1"/>
  <c r="K360" i="3"/>
  <c r="G360" i="3"/>
  <c r="J360" i="3" s="1"/>
  <c r="K359" i="3"/>
  <c r="G359" i="3"/>
  <c r="J359" i="3" s="1"/>
  <c r="K358" i="3"/>
  <c r="G358" i="3"/>
  <c r="J358" i="3" s="1"/>
  <c r="K357" i="3"/>
  <c r="G357" i="3"/>
  <c r="J357" i="3" s="1"/>
  <c r="K356" i="3"/>
  <c r="G356" i="3"/>
  <c r="J356" i="3" s="1"/>
  <c r="K355" i="3"/>
  <c r="G355" i="3"/>
  <c r="J355" i="3" s="1"/>
  <c r="K354" i="3"/>
  <c r="G354" i="3"/>
  <c r="J354" i="3" s="1"/>
  <c r="K353" i="3"/>
  <c r="G353" i="3"/>
  <c r="J353" i="3" s="1"/>
  <c r="K352" i="3"/>
  <c r="G352" i="3"/>
  <c r="M352" i="3" s="1"/>
  <c r="K351" i="3"/>
  <c r="G351" i="3"/>
  <c r="M351" i="3" s="1"/>
  <c r="K350" i="3"/>
  <c r="G350" i="3"/>
  <c r="M350" i="3" s="1"/>
  <c r="K349" i="3"/>
  <c r="G349" i="3"/>
  <c r="M349" i="3" s="1"/>
  <c r="K348" i="3"/>
  <c r="G348" i="3"/>
  <c r="M348" i="3" s="1"/>
  <c r="K347" i="3"/>
  <c r="G347" i="3"/>
  <c r="J347" i="3" s="1"/>
  <c r="K346" i="3"/>
  <c r="G346" i="3"/>
  <c r="M346" i="3" s="1"/>
  <c r="K345" i="3"/>
  <c r="G345" i="3"/>
  <c r="G339" i="3"/>
  <c r="G333" i="3"/>
  <c r="J333" i="3" s="1"/>
  <c r="G327" i="3"/>
  <c r="G321" i="3"/>
  <c r="J321" i="3" s="1"/>
  <c r="G315" i="3"/>
  <c r="G309" i="3"/>
  <c r="J309" i="3" s="1"/>
  <c r="G303" i="3"/>
  <c r="G297" i="3"/>
  <c r="J297" i="3" s="1"/>
  <c r="G296" i="3"/>
  <c r="G290" i="3"/>
  <c r="M290" i="3" s="1"/>
  <c r="G284" i="3"/>
  <c r="G278" i="3"/>
  <c r="J278" i="3" s="1"/>
  <c r="G272" i="3"/>
  <c r="G266" i="3"/>
  <c r="M266" i="3" s="1"/>
  <c r="G260" i="3"/>
  <c r="K259" i="3"/>
  <c r="G259" i="3"/>
  <c r="J259" i="3" s="1"/>
  <c r="K253" i="3"/>
  <c r="G253" i="3"/>
  <c r="K252" i="3"/>
  <c r="G252" i="3"/>
  <c r="J252" i="3" s="1"/>
  <c r="K251" i="3"/>
  <c r="G251" i="3"/>
  <c r="K250" i="3"/>
  <c r="G250" i="3"/>
  <c r="J250" i="3" s="1"/>
  <c r="K249" i="3"/>
  <c r="G249" i="3"/>
  <c r="K248" i="3"/>
  <c r="G248" i="3"/>
  <c r="J248" i="3" s="1"/>
  <c r="K247" i="3"/>
  <c r="G247" i="3"/>
  <c r="K246" i="3"/>
  <c r="G246" i="3"/>
  <c r="J246" i="3" s="1"/>
  <c r="K245" i="3"/>
  <c r="G245" i="3"/>
  <c r="K242" i="3"/>
  <c r="G242" i="3"/>
  <c r="J242" i="3" s="1"/>
  <c r="K241" i="3"/>
  <c r="G241" i="3"/>
  <c r="K240" i="3"/>
  <c r="G240" i="3"/>
  <c r="K239" i="3"/>
  <c r="G239" i="3"/>
  <c r="K238" i="3"/>
  <c r="G238" i="3"/>
  <c r="J238" i="3" s="1"/>
  <c r="K237" i="3"/>
  <c r="G237" i="3"/>
  <c r="K236" i="3"/>
  <c r="G236" i="3"/>
  <c r="M236" i="3" s="1"/>
  <c r="K235" i="3"/>
  <c r="G235" i="3"/>
  <c r="K234" i="3"/>
  <c r="G234" i="3"/>
  <c r="M234" i="3" s="1"/>
  <c r="K233" i="3"/>
  <c r="G233" i="3"/>
  <c r="K232" i="3"/>
  <c r="G232" i="3"/>
  <c r="K231" i="3"/>
  <c r="G231" i="3"/>
  <c r="M231" i="3" s="1"/>
  <c r="K230" i="3"/>
  <c r="G230" i="3"/>
  <c r="K229" i="3"/>
  <c r="G229" i="3"/>
  <c r="J229" i="3" s="1"/>
  <c r="K228" i="3"/>
  <c r="G228" i="3"/>
  <c r="K227" i="3"/>
  <c r="G227" i="3"/>
  <c r="K226" i="3"/>
  <c r="G226" i="3"/>
  <c r="J226" i="3" s="1"/>
  <c r="K225" i="3"/>
  <c r="G225" i="3"/>
  <c r="K224" i="3"/>
  <c r="G224" i="3"/>
  <c r="M224" i="3" s="1"/>
  <c r="K223" i="3"/>
  <c r="G223" i="3"/>
  <c r="K222" i="3"/>
  <c r="G222" i="3"/>
  <c r="J222" i="3" s="1"/>
  <c r="K221" i="3"/>
  <c r="G221" i="3"/>
  <c r="K220" i="3"/>
  <c r="G220" i="3"/>
  <c r="K219" i="3"/>
  <c r="G219" i="3"/>
  <c r="J219" i="3" s="1"/>
  <c r="K218" i="3"/>
  <c r="G218" i="3"/>
  <c r="K217" i="3"/>
  <c r="G217" i="3"/>
  <c r="M217" i="3" s="1"/>
  <c r="K216" i="3"/>
  <c r="G216" i="3"/>
  <c r="K215" i="3"/>
  <c r="G215" i="3"/>
  <c r="K214" i="3"/>
  <c r="G214" i="3"/>
  <c r="M214" i="3" s="1"/>
  <c r="K213" i="3"/>
  <c r="G213" i="3"/>
  <c r="K212" i="3"/>
  <c r="G212" i="3"/>
  <c r="J212" i="3" s="1"/>
  <c r="K211" i="3"/>
  <c r="G211" i="3"/>
  <c r="K210" i="3"/>
  <c r="G210" i="3"/>
  <c r="K209" i="3"/>
  <c r="G209" i="3"/>
  <c r="J209" i="3" s="1"/>
  <c r="K208" i="3"/>
  <c r="G208" i="3"/>
  <c r="K207" i="3"/>
  <c r="G207" i="3"/>
  <c r="M207" i="3" s="1"/>
  <c r="K206" i="3"/>
  <c r="G206" i="3"/>
  <c r="K205" i="3"/>
  <c r="G205" i="3"/>
  <c r="J205" i="3" s="1"/>
  <c r="K204" i="3"/>
  <c r="G204" i="3"/>
  <c r="K203" i="3"/>
  <c r="G203" i="3"/>
  <c r="M203" i="3" s="1"/>
  <c r="K202" i="3"/>
  <c r="G202" i="3"/>
  <c r="J202" i="3" s="1"/>
  <c r="K201" i="3"/>
  <c r="G201" i="3"/>
  <c r="K200" i="3"/>
  <c r="G200" i="3"/>
  <c r="M200" i="3" s="1"/>
  <c r="K199" i="3"/>
  <c r="G199" i="3"/>
  <c r="K198" i="3"/>
  <c r="G198" i="3"/>
  <c r="M198" i="3" s="1"/>
  <c r="K197" i="3"/>
  <c r="G197" i="3"/>
  <c r="M197" i="3" s="1"/>
  <c r="K196" i="3"/>
  <c r="G196" i="3"/>
  <c r="K195" i="3"/>
  <c r="G195" i="3"/>
  <c r="K194" i="3"/>
  <c r="G194" i="3"/>
  <c r="M194" i="3" s="1"/>
  <c r="K193" i="3"/>
  <c r="G193" i="3"/>
  <c r="K192" i="3"/>
  <c r="G192" i="3"/>
  <c r="K191" i="3"/>
  <c r="G191" i="3"/>
  <c r="M191" i="3" s="1"/>
  <c r="K190" i="3"/>
  <c r="G190" i="3"/>
  <c r="M190" i="3" s="1"/>
  <c r="K187" i="3"/>
  <c r="G187" i="3"/>
  <c r="K186" i="3"/>
  <c r="G186" i="3"/>
  <c r="J186" i="3" s="1"/>
  <c r="K185" i="3"/>
  <c r="G185" i="3"/>
  <c r="M185" i="3" s="1"/>
  <c r="K184" i="3"/>
  <c r="G184" i="3"/>
  <c r="J184" i="3" s="1"/>
  <c r="K183" i="3"/>
  <c r="G183" i="3"/>
  <c r="K182" i="3"/>
  <c r="G182" i="3"/>
  <c r="J182" i="3" s="1"/>
  <c r="K179" i="3"/>
  <c r="G179" i="3"/>
  <c r="M179" i="3" s="1"/>
  <c r="K178" i="3"/>
  <c r="G178" i="3"/>
  <c r="K177" i="3"/>
  <c r="G177" i="3"/>
  <c r="K176" i="3"/>
  <c r="G176" i="3"/>
  <c r="M176" i="3" s="1"/>
  <c r="K175" i="3"/>
  <c r="G175" i="3"/>
  <c r="M175" i="3" s="1"/>
  <c r="K174" i="3"/>
  <c r="G174" i="3"/>
  <c r="K173" i="3"/>
  <c r="G173" i="3"/>
  <c r="M173" i="3" s="1"/>
  <c r="K172" i="3"/>
  <c r="G172" i="3"/>
  <c r="J172" i="3" s="1"/>
  <c r="K171" i="3"/>
  <c r="G171" i="3"/>
  <c r="K170" i="3"/>
  <c r="G170" i="3"/>
  <c r="K169" i="3"/>
  <c r="G169" i="3"/>
  <c r="M169" i="3" s="1"/>
  <c r="K168" i="3"/>
  <c r="G168" i="3"/>
  <c r="K167" i="3"/>
  <c r="G167" i="3"/>
  <c r="K166" i="3"/>
  <c r="G166" i="3"/>
  <c r="K165" i="3"/>
  <c r="G165" i="3"/>
  <c r="K164" i="3"/>
  <c r="G164" i="3"/>
  <c r="K163" i="3"/>
  <c r="G163" i="3"/>
  <c r="M163" i="3" s="1"/>
  <c r="K162" i="3"/>
  <c r="G162" i="3"/>
  <c r="M162" i="3" s="1"/>
  <c r="K161" i="3"/>
  <c r="G161" i="3"/>
  <c r="M161" i="3" s="1"/>
  <c r="K158" i="3"/>
  <c r="G158" i="3"/>
  <c r="J158" i="3" s="1"/>
  <c r="K157" i="3"/>
  <c r="G157" i="3"/>
  <c r="M157" i="3" s="1"/>
  <c r="K156" i="3"/>
  <c r="G156" i="3"/>
  <c r="K153" i="3"/>
  <c r="G153" i="3"/>
  <c r="M153" i="3" s="1"/>
  <c r="K152" i="3"/>
  <c r="G152" i="3"/>
  <c r="M152" i="3" s="1"/>
  <c r="K151" i="3"/>
  <c r="G151" i="3"/>
  <c r="M151" i="3" s="1"/>
  <c r="K150" i="3"/>
  <c r="G150" i="3"/>
  <c r="K149" i="3"/>
  <c r="G149" i="3"/>
  <c r="K148" i="3"/>
  <c r="G148" i="3"/>
  <c r="M148" i="3" s="1"/>
  <c r="K147" i="3"/>
  <c r="G147" i="3"/>
  <c r="K146" i="3"/>
  <c r="G146" i="3"/>
  <c r="K145" i="3"/>
  <c r="G145" i="3"/>
  <c r="M145" i="3" s="1"/>
  <c r="K144" i="3"/>
  <c r="G144" i="3"/>
  <c r="M144" i="3" s="1"/>
  <c r="K143" i="3"/>
  <c r="G143" i="3"/>
  <c r="J143" i="3" s="1"/>
  <c r="K142" i="3"/>
  <c r="G142" i="3"/>
  <c r="M142" i="3" s="1"/>
  <c r="K141" i="3"/>
  <c r="G141" i="3"/>
  <c r="M141" i="3" s="1"/>
  <c r="K140" i="3"/>
  <c r="G140" i="3"/>
  <c r="K139" i="3"/>
  <c r="G139" i="3"/>
  <c r="K138" i="3"/>
  <c r="G138" i="3"/>
  <c r="J138" i="3" s="1"/>
  <c r="K135" i="3"/>
  <c r="G135" i="3"/>
  <c r="M135" i="3" s="1"/>
  <c r="K134" i="3"/>
  <c r="G134" i="3"/>
  <c r="J134" i="3" s="1"/>
  <c r="O125" i="3"/>
  <c r="K123" i="3"/>
  <c r="G123" i="3"/>
  <c r="J123" i="3" s="1"/>
  <c r="K122" i="3"/>
  <c r="G122" i="3"/>
  <c r="K121" i="3"/>
  <c r="G121" i="3"/>
  <c r="J121" i="3" s="1"/>
  <c r="K120" i="3"/>
  <c r="G120" i="3"/>
  <c r="M120" i="3" s="1"/>
  <c r="K119" i="3"/>
  <c r="G119" i="3"/>
  <c r="J119" i="3" s="1"/>
  <c r="K118" i="3"/>
  <c r="G118" i="3"/>
  <c r="K117" i="3"/>
  <c r="G117" i="3"/>
  <c r="J117" i="3" s="1"/>
  <c r="K116" i="3"/>
  <c r="G116" i="3"/>
  <c r="M116" i="3" s="1"/>
  <c r="K115" i="3"/>
  <c r="G115" i="3"/>
  <c r="K112" i="3"/>
  <c r="G112" i="3"/>
  <c r="J112" i="3" s="1"/>
  <c r="K111" i="3"/>
  <c r="G111" i="3"/>
  <c r="M111" i="3" s="1"/>
  <c r="K110" i="3"/>
  <c r="G110" i="3"/>
  <c r="J110" i="3" s="1"/>
  <c r="K109" i="3"/>
  <c r="G109" i="3"/>
  <c r="M109" i="3" s="1"/>
  <c r="K108" i="3"/>
  <c r="G108" i="3"/>
  <c r="J108" i="3" s="1"/>
  <c r="K107" i="3"/>
  <c r="G107" i="3"/>
  <c r="M107" i="3" s="1"/>
  <c r="K106" i="3"/>
  <c r="G106" i="3"/>
  <c r="J106" i="3" s="1"/>
  <c r="K105" i="3"/>
  <c r="G105" i="3"/>
  <c r="M105" i="3" s="1"/>
  <c r="K104" i="3"/>
  <c r="G104" i="3"/>
  <c r="J104" i="3" s="1"/>
  <c r="K103" i="3"/>
  <c r="G103" i="3"/>
  <c r="M103" i="3" s="1"/>
  <c r="K100" i="3"/>
  <c r="G100" i="3"/>
  <c r="M100" i="3" s="1"/>
  <c r="K99" i="3"/>
  <c r="G99" i="3"/>
  <c r="J99" i="3" s="1"/>
  <c r="K98" i="3"/>
  <c r="G98" i="3"/>
  <c r="J98" i="3" s="1"/>
  <c r="K97" i="3"/>
  <c r="G97" i="3"/>
  <c r="M97" i="3" s="1"/>
  <c r="K96" i="3"/>
  <c r="G96" i="3"/>
  <c r="M96" i="3" s="1"/>
  <c r="K95" i="3"/>
  <c r="G95" i="3"/>
  <c r="M95" i="3" s="1"/>
  <c r="K92" i="3"/>
  <c r="G92" i="3"/>
  <c r="J92" i="3" s="1"/>
  <c r="K91" i="3"/>
  <c r="G91" i="3"/>
  <c r="M91" i="3" s="1"/>
  <c r="K90" i="3"/>
  <c r="G90" i="3"/>
  <c r="M90" i="3" s="1"/>
  <c r="K89" i="3"/>
  <c r="G89" i="3"/>
  <c r="M89" i="3" s="1"/>
  <c r="K88" i="3"/>
  <c r="G88" i="3"/>
  <c r="J88" i="3" s="1"/>
  <c r="K85" i="3"/>
  <c r="G85" i="3"/>
  <c r="J85" i="3" s="1"/>
  <c r="K84" i="3"/>
  <c r="G84" i="3"/>
  <c r="M84" i="3" s="1"/>
  <c r="K83" i="3"/>
  <c r="G83" i="3"/>
  <c r="M83" i="3" s="1"/>
  <c r="K82" i="3"/>
  <c r="G82" i="3"/>
  <c r="J82" i="3" s="1"/>
  <c r="K81" i="3"/>
  <c r="G81" i="3"/>
  <c r="J81" i="3" s="1"/>
  <c r="K80" i="3"/>
  <c r="G80" i="3"/>
  <c r="M80" i="3" s="1"/>
  <c r="K79" i="3"/>
  <c r="G79" i="3"/>
  <c r="M79" i="3" s="1"/>
  <c r="K78" i="3"/>
  <c r="G78" i="3"/>
  <c r="J78" i="3" s="1"/>
  <c r="K77" i="3"/>
  <c r="G77" i="3"/>
  <c r="J77" i="3" s="1"/>
  <c r="K76" i="3"/>
  <c r="G76" i="3"/>
  <c r="J76" i="3" s="1"/>
  <c r="K75" i="3"/>
  <c r="G75" i="3"/>
  <c r="M75" i="3" s="1"/>
  <c r="K74" i="3"/>
  <c r="G74" i="3"/>
  <c r="M74" i="3" s="1"/>
  <c r="K73" i="3"/>
  <c r="G73" i="3"/>
  <c r="J73" i="3" s="1"/>
  <c r="K72" i="3"/>
  <c r="G72" i="3"/>
  <c r="J72" i="3" s="1"/>
  <c r="K71" i="3"/>
  <c r="G71" i="3"/>
  <c r="M71" i="3" s="1"/>
  <c r="K70" i="3"/>
  <c r="G70" i="3"/>
  <c r="M70" i="3" s="1"/>
  <c r="K69" i="3"/>
  <c r="G69" i="3"/>
  <c r="M69" i="3" s="1"/>
  <c r="K68" i="3"/>
  <c r="G68" i="3"/>
  <c r="J68" i="3" s="1"/>
  <c r="K67" i="3"/>
  <c r="G67" i="3"/>
  <c r="M67" i="3" s="1"/>
  <c r="K66" i="3"/>
  <c r="G66" i="3"/>
  <c r="M66" i="3" s="1"/>
  <c r="K65" i="3"/>
  <c r="G65" i="3"/>
  <c r="J65" i="3" s="1"/>
  <c r="K64" i="3"/>
  <c r="G64" i="3"/>
  <c r="J64" i="3" s="1"/>
  <c r="K61" i="3"/>
  <c r="G61" i="3"/>
  <c r="M61" i="3" s="1"/>
  <c r="K60" i="3"/>
  <c r="G60" i="3"/>
  <c r="M60" i="3" s="1"/>
  <c r="K59" i="3"/>
  <c r="G59" i="3"/>
  <c r="M59" i="3" s="1"/>
  <c r="K58" i="3"/>
  <c r="G58" i="3"/>
  <c r="J58" i="3" s="1"/>
  <c r="K57" i="3"/>
  <c r="G57" i="3"/>
  <c r="M57" i="3" s="1"/>
  <c r="K56" i="3"/>
  <c r="G56" i="3"/>
  <c r="M56" i="3" s="1"/>
  <c r="K53" i="3"/>
  <c r="G53" i="3"/>
  <c r="J53" i="3" s="1"/>
  <c r="K52" i="3"/>
  <c r="G52" i="3"/>
  <c r="M52" i="3" s="1"/>
  <c r="K49" i="3"/>
  <c r="G49" i="3"/>
  <c r="J49" i="3" s="1"/>
  <c r="K48" i="3"/>
  <c r="G48" i="3"/>
  <c r="M48" i="3" s="1"/>
  <c r="K47" i="3"/>
  <c r="G47" i="3"/>
  <c r="J47" i="3" s="1"/>
  <c r="K46" i="3"/>
  <c r="G46" i="3"/>
  <c r="M46" i="3" s="1"/>
  <c r="K45" i="3"/>
  <c r="G45" i="3"/>
  <c r="J45" i="3" s="1"/>
  <c r="K44" i="3"/>
  <c r="G44" i="3"/>
  <c r="M44" i="3" s="1"/>
  <c r="K43" i="3"/>
  <c r="G43" i="3"/>
  <c r="J43" i="3" s="1"/>
  <c r="K42" i="3"/>
  <c r="G42" i="3"/>
  <c r="M42" i="3" s="1"/>
  <c r="K39" i="3"/>
  <c r="G39" i="3"/>
  <c r="K38" i="3"/>
  <c r="G38" i="3"/>
  <c r="M38" i="3" s="1"/>
  <c r="K37" i="3"/>
  <c r="G37" i="3"/>
  <c r="M37" i="3" s="1"/>
  <c r="K36" i="3"/>
  <c r="G36" i="3"/>
  <c r="K35" i="3"/>
  <c r="G35" i="3"/>
  <c r="K34" i="3"/>
  <c r="G34" i="3"/>
  <c r="K33" i="3"/>
  <c r="G33" i="3"/>
  <c r="M33" i="3" s="1"/>
  <c r="K32" i="3"/>
  <c r="G32" i="3"/>
  <c r="K31" i="3"/>
  <c r="G31" i="3"/>
  <c r="M31" i="3" s="1"/>
  <c r="K30" i="3"/>
  <c r="G30" i="3"/>
  <c r="M30" i="3" s="1"/>
  <c r="K29" i="3"/>
  <c r="G29" i="3"/>
  <c r="K28" i="3"/>
  <c r="G28" i="3"/>
  <c r="K27" i="3"/>
  <c r="G27" i="3"/>
  <c r="M27" i="3" s="1"/>
  <c r="K26" i="3"/>
  <c r="G26" i="3"/>
  <c r="M26" i="3" s="1"/>
  <c r="K25" i="3"/>
  <c r="G25" i="3"/>
  <c r="K24" i="3"/>
  <c r="G24" i="3"/>
  <c r="M24" i="3" s="1"/>
  <c r="K23" i="3"/>
  <c r="G23" i="3"/>
  <c r="M23" i="3" s="1"/>
  <c r="K22" i="3"/>
  <c r="G22" i="3"/>
  <c r="K21" i="3"/>
  <c r="G21" i="3"/>
  <c r="K20" i="3"/>
  <c r="G20" i="3"/>
  <c r="M20" i="3" s="1"/>
  <c r="K19" i="3"/>
  <c r="G19" i="3"/>
  <c r="M19" i="3" s="1"/>
  <c r="K18" i="3"/>
  <c r="G18" i="3"/>
  <c r="M18" i="3" s="1"/>
  <c r="K17" i="3"/>
  <c r="G17" i="3"/>
  <c r="M17" i="3" s="1"/>
  <c r="K16" i="3"/>
  <c r="G16" i="3"/>
  <c r="M16" i="3" s="1"/>
  <c r="K15" i="3"/>
  <c r="G15" i="3"/>
  <c r="K14" i="3"/>
  <c r="G14" i="3"/>
  <c r="K13" i="3"/>
  <c r="G13" i="3"/>
  <c r="M13" i="3" s="1"/>
  <c r="K12" i="3"/>
  <c r="G12" i="3"/>
  <c r="K11" i="3"/>
  <c r="G11" i="3"/>
  <c r="K10" i="3"/>
  <c r="G10" i="3"/>
  <c r="K9" i="3"/>
  <c r="G9" i="3"/>
  <c r="M9" i="3" s="1"/>
  <c r="K8" i="3"/>
  <c r="G8" i="3"/>
  <c r="K7" i="3"/>
  <c r="G7" i="3"/>
  <c r="N913" i="3" l="1"/>
  <c r="N915" i="3"/>
  <c r="N917" i="3"/>
  <c r="O917" i="3" s="1"/>
  <c r="N918" i="3"/>
  <c r="N350" i="3"/>
  <c r="N352" i="3"/>
  <c r="N741" i="3"/>
  <c r="N214" i="3"/>
  <c r="N236" i="3"/>
  <c r="N60" i="3"/>
  <c r="J83" i="3"/>
  <c r="M259" i="3"/>
  <c r="N259" i="3" s="1"/>
  <c r="J290" i="3"/>
  <c r="J364" i="3"/>
  <c r="N67" i="3"/>
  <c r="M76" i="3"/>
  <c r="N76" i="3" s="1"/>
  <c r="O76" i="3" s="1"/>
  <c r="M119" i="3"/>
  <c r="N119" i="3" s="1"/>
  <c r="O119" i="3" s="1"/>
  <c r="N141" i="3"/>
  <c r="N151" i="3"/>
  <c r="M650" i="3"/>
  <c r="N650" i="3" s="1"/>
  <c r="O650" i="3" s="1"/>
  <c r="J756" i="3"/>
  <c r="J66" i="3"/>
  <c r="N120" i="3"/>
  <c r="J499" i="3"/>
  <c r="J666" i="3"/>
  <c r="J747" i="3"/>
  <c r="J768" i="3"/>
  <c r="M818" i="3"/>
  <c r="N818" i="3" s="1"/>
  <c r="O818" i="3" s="1"/>
  <c r="J383" i="3"/>
  <c r="J442" i="3"/>
  <c r="M81" i="3"/>
  <c r="N81" i="3" s="1"/>
  <c r="O81" i="3" s="1"/>
  <c r="N91" i="3"/>
  <c r="N95" i="3"/>
  <c r="N577" i="3"/>
  <c r="J869" i="3"/>
  <c r="J662" i="3"/>
  <c r="J792" i="3"/>
  <c r="J820" i="3"/>
  <c r="J56" i="3"/>
  <c r="J95" i="3"/>
  <c r="M104" i="3"/>
  <c r="N104" i="3" s="1"/>
  <c r="O104" i="3" s="1"/>
  <c r="N362" i="3"/>
  <c r="J410" i="3"/>
  <c r="N514" i="3"/>
  <c r="M551" i="3"/>
  <c r="N551" i="3" s="1"/>
  <c r="O551" i="3" s="1"/>
  <c r="J561" i="3"/>
  <c r="J664" i="3"/>
  <c r="J697" i="3"/>
  <c r="J726" i="3"/>
  <c r="M727" i="3"/>
  <c r="N727" i="3" s="1"/>
  <c r="O727" i="3" s="1"/>
  <c r="J741" i="3"/>
  <c r="M742" i="3"/>
  <c r="N742" i="3" s="1"/>
  <c r="O742" i="3" s="1"/>
  <c r="N756" i="3"/>
  <c r="N869" i="3"/>
  <c r="J918" i="3"/>
  <c r="J899" i="3"/>
  <c r="N74" i="3"/>
  <c r="J90" i="3"/>
  <c r="M367" i="3"/>
  <c r="N367" i="3" s="1"/>
  <c r="O367" i="3" s="1"/>
  <c r="N385" i="3"/>
  <c r="N442" i="3"/>
  <c r="M482" i="3"/>
  <c r="N482" i="3" s="1"/>
  <c r="O482" i="3" s="1"/>
  <c r="N486" i="3"/>
  <c r="M548" i="3"/>
  <c r="N548" i="3" s="1"/>
  <c r="O548" i="3" s="1"/>
  <c r="N730" i="3"/>
  <c r="N881" i="3"/>
  <c r="N903" i="3"/>
  <c r="J96" i="3"/>
  <c r="M99" i="3"/>
  <c r="N99" i="3" s="1"/>
  <c r="O99" i="3" s="1"/>
  <c r="M110" i="3"/>
  <c r="N110" i="3" s="1"/>
  <c r="O110" i="3" s="1"/>
  <c r="J157" i="3"/>
  <c r="J363" i="3"/>
  <c r="J391" i="3"/>
  <c r="M397" i="3"/>
  <c r="N397" i="3" s="1"/>
  <c r="O397" i="3" s="1"/>
  <c r="J557" i="3"/>
  <c r="M567" i="3"/>
  <c r="N567" i="3" s="1"/>
  <c r="O567" i="3" s="1"/>
  <c r="J577" i="3"/>
  <c r="M578" i="3"/>
  <c r="N578" i="3" s="1"/>
  <c r="O578" i="3" s="1"/>
  <c r="J597" i="3"/>
  <c r="M626" i="3"/>
  <c r="N626" i="3" s="1"/>
  <c r="O626" i="3" s="1"/>
  <c r="N697" i="3"/>
  <c r="M807" i="3"/>
  <c r="N807" i="3" s="1"/>
  <c r="O807" i="3" s="1"/>
  <c r="M64" i="3"/>
  <c r="N64" i="3" s="1"/>
  <c r="O64" i="3" s="1"/>
  <c r="M123" i="3"/>
  <c r="N123" i="3" s="1"/>
  <c r="O123" i="3" s="1"/>
  <c r="J148" i="3"/>
  <c r="J385" i="3"/>
  <c r="N398" i="3"/>
  <c r="M507" i="3"/>
  <c r="N507" i="3" s="1"/>
  <c r="O507" i="3" s="1"/>
  <c r="M566" i="3"/>
  <c r="N566" i="3" s="1"/>
  <c r="O566" i="3" s="1"/>
  <c r="M619" i="3"/>
  <c r="N619" i="3" s="1"/>
  <c r="O619" i="3" s="1"/>
  <c r="M637" i="3"/>
  <c r="N637" i="3" s="1"/>
  <c r="O637" i="3" s="1"/>
  <c r="M686" i="3"/>
  <c r="N686" i="3" s="1"/>
  <c r="O686" i="3" s="1"/>
  <c r="M750" i="3"/>
  <c r="N750" i="3" s="1"/>
  <c r="O750" i="3" s="1"/>
  <c r="M790" i="3"/>
  <c r="N790" i="3" s="1"/>
  <c r="O790" i="3" s="1"/>
  <c r="M840" i="3"/>
  <c r="N840" i="3" s="1"/>
  <c r="O840" i="3" s="1"/>
  <c r="M850" i="3"/>
  <c r="N850" i="3" s="1"/>
  <c r="O850" i="3" s="1"/>
  <c r="N875" i="3"/>
  <c r="J881" i="3"/>
  <c r="J384" i="3"/>
  <c r="N422" i="3"/>
  <c r="N475" i="3"/>
  <c r="N477" i="3"/>
  <c r="J481" i="3"/>
  <c r="N642" i="3"/>
  <c r="N693" i="3"/>
  <c r="N851" i="3"/>
  <c r="J875" i="3"/>
  <c r="J913" i="3"/>
  <c r="J18" i="3"/>
  <c r="N69" i="3"/>
  <c r="J70" i="3"/>
  <c r="J79" i="3"/>
  <c r="M85" i="3"/>
  <c r="N85" i="3" s="1"/>
  <c r="O85" i="3" s="1"/>
  <c r="J89" i="3"/>
  <c r="J100" i="3"/>
  <c r="N111" i="3"/>
  <c r="M112" i="3"/>
  <c r="N112" i="3" s="1"/>
  <c r="O112" i="3" s="1"/>
  <c r="N162" i="3"/>
  <c r="J236" i="3"/>
  <c r="N346" i="3"/>
  <c r="J349" i="3"/>
  <c r="J350" i="3"/>
  <c r="J351" i="3"/>
  <c r="J352" i="3"/>
  <c r="J361" i="3"/>
  <c r="J362" i="3"/>
  <c r="J398" i="3"/>
  <c r="J422" i="3"/>
  <c r="J460" i="3"/>
  <c r="J469" i="3"/>
  <c r="N481" i="3"/>
  <c r="M509" i="3"/>
  <c r="N509" i="3" s="1"/>
  <c r="O509" i="3" s="1"/>
  <c r="M523" i="3"/>
  <c r="N523" i="3" s="1"/>
  <c r="O523" i="3" s="1"/>
  <c r="J527" i="3"/>
  <c r="N561" i="3"/>
  <c r="M582" i="3"/>
  <c r="N582" i="3" s="1"/>
  <c r="O582" i="3" s="1"/>
  <c r="M591" i="3"/>
  <c r="N591" i="3" s="1"/>
  <c r="O591" i="3" s="1"/>
  <c r="M596" i="3"/>
  <c r="N596" i="3" s="1"/>
  <c r="O596" i="3" s="1"/>
  <c r="J658" i="3"/>
  <c r="M696" i="3"/>
  <c r="N696" i="3" s="1"/>
  <c r="O696" i="3" s="1"/>
  <c r="N764" i="3"/>
  <c r="M786" i="3"/>
  <c r="N786" i="3" s="1"/>
  <c r="O786" i="3" s="1"/>
  <c r="J788" i="3"/>
  <c r="J851" i="3"/>
  <c r="N899" i="3"/>
  <c r="N944" i="3"/>
  <c r="O944" i="3" s="1"/>
  <c r="N57" i="3"/>
  <c r="M58" i="3"/>
  <c r="N58" i="3" s="1"/>
  <c r="O58" i="3" s="1"/>
  <c r="J69" i="3"/>
  <c r="N83" i="3"/>
  <c r="N96" i="3"/>
  <c r="J120" i="3"/>
  <c r="N144" i="3"/>
  <c r="M158" i="3"/>
  <c r="N158" i="3" s="1"/>
  <c r="O158" i="3" s="1"/>
  <c r="N176" i="3"/>
  <c r="N191" i="3"/>
  <c r="N197" i="3"/>
  <c r="N203" i="3"/>
  <c r="N290" i="3"/>
  <c r="J346" i="3"/>
  <c r="N391" i="3"/>
  <c r="M404" i="3"/>
  <c r="N404" i="3" s="1"/>
  <c r="O404" i="3" s="1"/>
  <c r="M444" i="3"/>
  <c r="N444" i="3" s="1"/>
  <c r="O444" i="3" s="1"/>
  <c r="M455" i="3"/>
  <c r="N455" i="3" s="1"/>
  <c r="O455" i="3" s="1"/>
  <c r="J475" i="3"/>
  <c r="M476" i="3"/>
  <c r="N476" i="3" s="1"/>
  <c r="O476" i="3" s="1"/>
  <c r="J493" i="3"/>
  <c r="M496" i="3"/>
  <c r="N496" i="3" s="1"/>
  <c r="O496" i="3" s="1"/>
  <c r="M501" i="3"/>
  <c r="N501" i="3" s="1"/>
  <c r="O501" i="3" s="1"/>
  <c r="M522" i="3"/>
  <c r="N522" i="3" s="1"/>
  <c r="N557" i="3"/>
  <c r="M574" i="3"/>
  <c r="N574" i="3" s="1"/>
  <c r="O574" i="3" s="1"/>
  <c r="M682" i="3"/>
  <c r="N682" i="3" s="1"/>
  <c r="O682" i="3" s="1"/>
  <c r="M717" i="3"/>
  <c r="N717" i="3" s="1"/>
  <c r="O717" i="3" s="1"/>
  <c r="M799" i="3"/>
  <c r="N799" i="3" s="1"/>
  <c r="O799" i="3" s="1"/>
  <c r="J857" i="3"/>
  <c r="M863" i="3"/>
  <c r="N863" i="3" s="1"/>
  <c r="O863" i="3" s="1"/>
  <c r="N16" i="3"/>
  <c r="N19" i="3"/>
  <c r="N23" i="3"/>
  <c r="N30" i="3"/>
  <c r="N38" i="3"/>
  <c r="N42" i="3"/>
  <c r="N44" i="3"/>
  <c r="N46" i="3"/>
  <c r="N48" i="3"/>
  <c r="N52" i="3"/>
  <c r="N71" i="3"/>
  <c r="N80" i="3"/>
  <c r="N103" i="3"/>
  <c r="N152" i="3"/>
  <c r="N163" i="3"/>
  <c r="N173" i="3"/>
  <c r="N175" i="3"/>
  <c r="J915" i="3"/>
  <c r="M187" i="3"/>
  <c r="N187" i="3" s="1"/>
  <c r="J187" i="3"/>
  <c r="J228" i="3"/>
  <c r="M228" i="3"/>
  <c r="N228" i="3" s="1"/>
  <c r="J506" i="3"/>
  <c r="M506" i="3"/>
  <c r="N506" i="3" s="1"/>
  <c r="J576" i="3"/>
  <c r="M576" i="3"/>
  <c r="N576" i="3" s="1"/>
  <c r="M721" i="3"/>
  <c r="N721" i="3" s="1"/>
  <c r="J721" i="3"/>
  <c r="N18" i="3"/>
  <c r="J60" i="3"/>
  <c r="M68" i="3"/>
  <c r="N68" i="3" s="1"/>
  <c r="O68" i="3" s="1"/>
  <c r="M72" i="3"/>
  <c r="N72" i="3" s="1"/>
  <c r="O72" i="3" s="1"/>
  <c r="J74" i="3"/>
  <c r="N79" i="3"/>
  <c r="N89" i="3"/>
  <c r="N90" i="3"/>
  <c r="N105" i="3"/>
  <c r="M106" i="3"/>
  <c r="N106" i="3" s="1"/>
  <c r="O106" i="3" s="1"/>
  <c r="M166" i="3"/>
  <c r="N166" i="3" s="1"/>
  <c r="J166" i="3"/>
  <c r="M483" i="3"/>
  <c r="N483" i="3" s="1"/>
  <c r="J483" i="3"/>
  <c r="J498" i="3"/>
  <c r="M498" i="3"/>
  <c r="N498" i="3" s="1"/>
  <c r="M503" i="3"/>
  <c r="N503" i="3" s="1"/>
  <c r="J503" i="3"/>
  <c r="M511" i="3"/>
  <c r="N511" i="3" s="1"/>
  <c r="J511" i="3"/>
  <c r="M652" i="3"/>
  <c r="N652" i="3" s="1"/>
  <c r="J652" i="3"/>
  <c r="J667" i="3"/>
  <c r="M667" i="3"/>
  <c r="N667" i="3" s="1"/>
  <c r="M183" i="3"/>
  <c r="N183" i="3" s="1"/>
  <c r="J183" i="3"/>
  <c r="J435" i="3"/>
  <c r="M435" i="3"/>
  <c r="N435" i="3" s="1"/>
  <c r="M571" i="3"/>
  <c r="N571" i="3" s="1"/>
  <c r="J571" i="3"/>
  <c r="J762" i="3"/>
  <c r="M762" i="3"/>
  <c r="N762" i="3" s="1"/>
  <c r="N9" i="3"/>
  <c r="N13" i="3"/>
  <c r="N20" i="3"/>
  <c r="N31" i="3"/>
  <c r="N33" i="3"/>
  <c r="N37" i="3"/>
  <c r="J59" i="3"/>
  <c r="N66" i="3"/>
  <c r="N70" i="3"/>
  <c r="M77" i="3"/>
  <c r="N77" i="3" s="1"/>
  <c r="O77" i="3" s="1"/>
  <c r="M88" i="3"/>
  <c r="N88" i="3" s="1"/>
  <c r="O88" i="3" s="1"/>
  <c r="N97" i="3"/>
  <c r="N107" i="3"/>
  <c r="M108" i="3"/>
  <c r="N108" i="3" s="1"/>
  <c r="O108" i="3" s="1"/>
  <c r="J195" i="3"/>
  <c r="M195" i="3"/>
  <c r="N195" i="3" s="1"/>
  <c r="J221" i="3"/>
  <c r="M221" i="3"/>
  <c r="N221" i="3" s="1"/>
  <c r="J235" i="3"/>
  <c r="M235" i="3"/>
  <c r="N235" i="3" s="1"/>
  <c r="J416" i="3"/>
  <c r="M416" i="3"/>
  <c r="N416" i="3" s="1"/>
  <c r="M505" i="3"/>
  <c r="N505" i="3" s="1"/>
  <c r="J505" i="3"/>
  <c r="J554" i="3"/>
  <c r="M554" i="3"/>
  <c r="N554" i="3" s="1"/>
  <c r="M575" i="3"/>
  <c r="N575" i="3" s="1"/>
  <c r="J575" i="3"/>
  <c r="J608" i="3"/>
  <c r="M608" i="3"/>
  <c r="N608" i="3" s="1"/>
  <c r="J645" i="3"/>
  <c r="M645" i="3"/>
  <c r="N645" i="3" s="1"/>
  <c r="J659" i="3"/>
  <c r="M659" i="3"/>
  <c r="N659" i="3" s="1"/>
  <c r="J216" i="3"/>
  <c r="M216" i="3"/>
  <c r="N216" i="3" s="1"/>
  <c r="M553" i="3"/>
  <c r="N553" i="3" s="1"/>
  <c r="J553" i="3"/>
  <c r="J665" i="3"/>
  <c r="M665" i="3"/>
  <c r="N665" i="3" s="1"/>
  <c r="M775" i="3"/>
  <c r="N775" i="3" s="1"/>
  <c r="J775" i="3"/>
  <c r="N17" i="3"/>
  <c r="N24" i="3"/>
  <c r="N26" i="3"/>
  <c r="N61" i="3"/>
  <c r="N75" i="3"/>
  <c r="N84" i="3"/>
  <c r="N109" i="3"/>
  <c r="N116" i="3"/>
  <c r="M118" i="3"/>
  <c r="N118" i="3" s="1"/>
  <c r="J118" i="3"/>
  <c r="M122" i="3"/>
  <c r="N122" i="3" s="1"/>
  <c r="J122" i="3"/>
  <c r="J156" i="3"/>
  <c r="M156" i="3"/>
  <c r="N156" i="3" s="1"/>
  <c r="J345" i="3"/>
  <c r="M345" i="3"/>
  <c r="N345" i="3" s="1"/>
  <c r="M479" i="3"/>
  <c r="N479" i="3" s="1"/>
  <c r="J479" i="3"/>
  <c r="J492" i="3"/>
  <c r="M492" i="3"/>
  <c r="N492" i="3" s="1"/>
  <c r="J663" i="3"/>
  <c r="M663" i="3"/>
  <c r="N663" i="3" s="1"/>
  <c r="J680" i="3"/>
  <c r="M680" i="3"/>
  <c r="N680" i="3" s="1"/>
  <c r="M754" i="3"/>
  <c r="N754" i="3" s="1"/>
  <c r="J754" i="3"/>
  <c r="M800" i="3"/>
  <c r="N800" i="3" s="1"/>
  <c r="J800" i="3"/>
  <c r="J852" i="3"/>
  <c r="M852" i="3"/>
  <c r="N852" i="3" s="1"/>
  <c r="M184" i="3"/>
  <c r="N184" i="3" s="1"/>
  <c r="O184" i="3" s="1"/>
  <c r="M202" i="3"/>
  <c r="N202" i="3" s="1"/>
  <c r="O202" i="3" s="1"/>
  <c r="N234" i="3"/>
  <c r="M347" i="3"/>
  <c r="N347" i="3" s="1"/>
  <c r="O347" i="3" s="1"/>
  <c r="M353" i="3"/>
  <c r="N353" i="3" s="1"/>
  <c r="O353" i="3" s="1"/>
  <c r="M354" i="3"/>
  <c r="N354" i="3" s="1"/>
  <c r="O354" i="3" s="1"/>
  <c r="M355" i="3"/>
  <c r="N355" i="3" s="1"/>
  <c r="O355" i="3" s="1"/>
  <c r="M356" i="3"/>
  <c r="N356" i="3" s="1"/>
  <c r="O356" i="3" s="1"/>
  <c r="M357" i="3"/>
  <c r="N357" i="3" s="1"/>
  <c r="O357" i="3" s="1"/>
  <c r="M358" i="3"/>
  <c r="N358" i="3" s="1"/>
  <c r="O358" i="3" s="1"/>
  <c r="M359" i="3"/>
  <c r="N359" i="3" s="1"/>
  <c r="O359" i="3" s="1"/>
  <c r="M360" i="3"/>
  <c r="N360" i="3" s="1"/>
  <c r="O360" i="3" s="1"/>
  <c r="N410" i="3"/>
  <c r="M447" i="3"/>
  <c r="N447" i="3" s="1"/>
  <c r="O447" i="3" s="1"/>
  <c r="N460" i="3"/>
  <c r="M465" i="3"/>
  <c r="N465" i="3" s="1"/>
  <c r="O465" i="3" s="1"/>
  <c r="M480" i="3"/>
  <c r="N480" i="3" s="1"/>
  <c r="O480" i="3" s="1"/>
  <c r="M484" i="3"/>
  <c r="N484" i="3" s="1"/>
  <c r="O484" i="3" s="1"/>
  <c r="N499" i="3"/>
  <c r="N527" i="3"/>
  <c r="M558" i="3"/>
  <c r="N558" i="3" s="1"/>
  <c r="O558" i="3" s="1"/>
  <c r="M564" i="3"/>
  <c r="N564" i="3" s="1"/>
  <c r="O564" i="3" s="1"/>
  <c r="M565" i="3"/>
  <c r="N565" i="3" s="1"/>
  <c r="O565" i="3" s="1"/>
  <c r="M581" i="3"/>
  <c r="N581" i="3" s="1"/>
  <c r="O581" i="3" s="1"/>
  <c r="M601" i="3"/>
  <c r="N601" i="3" s="1"/>
  <c r="O601" i="3" s="1"/>
  <c r="M604" i="3"/>
  <c r="N604" i="3" s="1"/>
  <c r="O604" i="3" s="1"/>
  <c r="N658" i="3"/>
  <c r="N662" i="3"/>
  <c r="N664" i="3"/>
  <c r="N666" i="3"/>
  <c r="M678" i="3"/>
  <c r="N678" i="3" s="1"/>
  <c r="O678" i="3" s="1"/>
  <c r="N695" i="3"/>
  <c r="M736" i="3"/>
  <c r="N736" i="3" s="1"/>
  <c r="O736" i="3" s="1"/>
  <c r="N820" i="3"/>
  <c r="M894" i="3"/>
  <c r="N894" i="3" s="1"/>
  <c r="O894" i="3" s="1"/>
  <c r="N135" i="3"/>
  <c r="J161" i="3"/>
  <c r="N185" i="3"/>
  <c r="N207" i="3"/>
  <c r="J234" i="3"/>
  <c r="N348" i="3"/>
  <c r="N383" i="3"/>
  <c r="N384" i="3"/>
  <c r="N439" i="3"/>
  <c r="J497" i="3"/>
  <c r="J610" i="3"/>
  <c r="J689" i="3"/>
  <c r="J730" i="3"/>
  <c r="N806" i="3"/>
  <c r="M121" i="3"/>
  <c r="N121" i="3" s="1"/>
  <c r="O121" i="3" s="1"/>
  <c r="J135" i="3"/>
  <c r="N169" i="3"/>
  <c r="M172" i="3"/>
  <c r="N172" i="3" s="1"/>
  <c r="O172" i="3" s="1"/>
  <c r="M182" i="3"/>
  <c r="N182" i="3" s="1"/>
  <c r="O182" i="3" s="1"/>
  <c r="J185" i="3"/>
  <c r="M186" i="3"/>
  <c r="N186" i="3" s="1"/>
  <c r="O186" i="3" s="1"/>
  <c r="N198" i="3"/>
  <c r="N200" i="3"/>
  <c r="N217" i="3"/>
  <c r="N224" i="3"/>
  <c r="N231" i="3"/>
  <c r="J266" i="3"/>
  <c r="J348" i="3"/>
  <c r="N351" i="3"/>
  <c r="J439" i="3"/>
  <c r="J477" i="3"/>
  <c r="M478" i="3"/>
  <c r="N478" i="3" s="1"/>
  <c r="O478" i="3" s="1"/>
  <c r="N497" i="3"/>
  <c r="M504" i="3"/>
  <c r="N504" i="3" s="1"/>
  <c r="O504" i="3" s="1"/>
  <c r="M512" i="3"/>
  <c r="N512" i="3" s="1"/>
  <c r="O512" i="3" s="1"/>
  <c r="N539" i="3"/>
  <c r="M552" i="3"/>
  <c r="N552" i="3" s="1"/>
  <c r="O552" i="3" s="1"/>
  <c r="M568" i="3"/>
  <c r="N568" i="3" s="1"/>
  <c r="O568" i="3" s="1"/>
  <c r="M622" i="3"/>
  <c r="N622" i="3" s="1"/>
  <c r="O622" i="3" s="1"/>
  <c r="N689" i="3"/>
  <c r="M694" i="3"/>
  <c r="N694" i="3" s="1"/>
  <c r="O694" i="3" s="1"/>
  <c r="M761" i="3"/>
  <c r="N761" i="3" s="1"/>
  <c r="O761" i="3" s="1"/>
  <c r="J806" i="3"/>
  <c r="M822" i="3"/>
  <c r="N822" i="3" s="1"/>
  <c r="O822" i="3" s="1"/>
  <c r="N857" i="3"/>
  <c r="M945" i="3"/>
  <c r="N945" i="3" s="1"/>
  <c r="O945" i="3" s="1"/>
  <c r="M170" i="3"/>
  <c r="N170" i="3" s="1"/>
  <c r="J170" i="3"/>
  <c r="N56" i="3"/>
  <c r="N59" i="3"/>
  <c r="M10" i="3"/>
  <c r="N10" i="3" s="1"/>
  <c r="J10" i="3"/>
  <c r="M34" i="3"/>
  <c r="N34" i="3" s="1"/>
  <c r="J34" i="3"/>
  <c r="M251" i="3"/>
  <c r="N251" i="3" s="1"/>
  <c r="J251" i="3"/>
  <c r="J13" i="3"/>
  <c r="J17" i="3"/>
  <c r="J42" i="3"/>
  <c r="M43" i="3"/>
  <c r="N43" i="3" s="1"/>
  <c r="O43" i="3" s="1"/>
  <c r="J44" i="3"/>
  <c r="M45" i="3"/>
  <c r="N45" i="3" s="1"/>
  <c r="O45" i="3" s="1"/>
  <c r="J46" i="3"/>
  <c r="M47" i="3"/>
  <c r="N47" i="3" s="1"/>
  <c r="O47" i="3" s="1"/>
  <c r="J48" i="3"/>
  <c r="M49" i="3"/>
  <c r="N49" i="3" s="1"/>
  <c r="O49" i="3" s="1"/>
  <c r="J52" i="3"/>
  <c r="M53" i="3"/>
  <c r="N53" i="3" s="1"/>
  <c r="O53" i="3" s="1"/>
  <c r="J57" i="3"/>
  <c r="J61" i="3"/>
  <c r="M65" i="3"/>
  <c r="N65" i="3" s="1"/>
  <c r="O65" i="3" s="1"/>
  <c r="J67" i="3"/>
  <c r="J71" i="3"/>
  <c r="M73" i="3"/>
  <c r="N73" i="3" s="1"/>
  <c r="O73" i="3" s="1"/>
  <c r="J75" i="3"/>
  <c r="M78" i="3"/>
  <c r="N78" i="3" s="1"/>
  <c r="O78" i="3" s="1"/>
  <c r="J80" i="3"/>
  <c r="M82" i="3"/>
  <c r="N82" i="3" s="1"/>
  <c r="O82" i="3" s="1"/>
  <c r="J84" i="3"/>
  <c r="J97" i="3"/>
  <c r="J116" i="3"/>
  <c r="M245" i="3"/>
  <c r="N245" i="3" s="1"/>
  <c r="J245" i="3"/>
  <c r="M253" i="3"/>
  <c r="N253" i="3" s="1"/>
  <c r="J253" i="3"/>
  <c r="M272" i="3"/>
  <c r="N272" i="3" s="1"/>
  <c r="J272" i="3"/>
  <c r="M303" i="3"/>
  <c r="N303" i="3" s="1"/>
  <c r="J303" i="3"/>
  <c r="N349" i="3"/>
  <c r="M370" i="3"/>
  <c r="N370" i="3" s="1"/>
  <c r="J370" i="3"/>
  <c r="M449" i="3"/>
  <c r="N449" i="3" s="1"/>
  <c r="J449" i="3"/>
  <c r="M462" i="3"/>
  <c r="N462" i="3" s="1"/>
  <c r="J462" i="3"/>
  <c r="J508" i="3"/>
  <c r="M508" i="3"/>
  <c r="N508" i="3" s="1"/>
  <c r="M613" i="3"/>
  <c r="N613" i="3" s="1"/>
  <c r="J613" i="3"/>
  <c r="J655" i="3"/>
  <c r="M655" i="3"/>
  <c r="N655" i="3" s="1"/>
  <c r="M339" i="3"/>
  <c r="N339" i="3" s="1"/>
  <c r="J339" i="3"/>
  <c r="M446" i="3"/>
  <c r="N446" i="3" s="1"/>
  <c r="J446" i="3"/>
  <c r="J500" i="3"/>
  <c r="M500" i="3"/>
  <c r="N500" i="3" s="1"/>
  <c r="M623" i="3"/>
  <c r="N623" i="3" s="1"/>
  <c r="J623" i="3"/>
  <c r="J33" i="3"/>
  <c r="J91" i="3"/>
  <c r="M98" i="3"/>
  <c r="N98" i="3" s="1"/>
  <c r="O98" i="3" s="1"/>
  <c r="M117" i="3"/>
  <c r="N117" i="3" s="1"/>
  <c r="O117" i="3" s="1"/>
  <c r="M134" i="3"/>
  <c r="N134" i="3" s="1"/>
  <c r="M138" i="3"/>
  <c r="N138" i="3" s="1"/>
  <c r="O138" i="3" s="1"/>
  <c r="M247" i="3"/>
  <c r="N247" i="3" s="1"/>
  <c r="J247" i="3"/>
  <c r="N266" i="3"/>
  <c r="M284" i="3"/>
  <c r="N284" i="3" s="1"/>
  <c r="J284" i="3"/>
  <c r="M315" i="3"/>
  <c r="N315" i="3" s="1"/>
  <c r="J315" i="3"/>
  <c r="G374" i="3"/>
  <c r="J441" i="3"/>
  <c r="M441" i="3"/>
  <c r="N441" i="3" s="1"/>
  <c r="M453" i="3"/>
  <c r="N453" i="3" s="1"/>
  <c r="J453" i="3"/>
  <c r="M456" i="3"/>
  <c r="N456" i="3" s="1"/>
  <c r="J456" i="3"/>
  <c r="M533" i="3"/>
  <c r="N533" i="3" s="1"/>
  <c r="J533" i="3"/>
  <c r="M605" i="3"/>
  <c r="N605" i="3" s="1"/>
  <c r="J605" i="3"/>
  <c r="J723" i="3"/>
  <c r="M723" i="3"/>
  <c r="N723" i="3" s="1"/>
  <c r="M201" i="3"/>
  <c r="N201" i="3" s="1"/>
  <c r="J201" i="3"/>
  <c r="M210" i="3"/>
  <c r="N210" i="3" s="1"/>
  <c r="J210" i="3"/>
  <c r="J233" i="3"/>
  <c r="M233" i="3"/>
  <c r="N233" i="3" s="1"/>
  <c r="M296" i="3"/>
  <c r="N296" i="3" s="1"/>
  <c r="J296" i="3"/>
  <c r="J526" i="3"/>
  <c r="I529" i="3" s="1"/>
  <c r="F12" i="2" s="1"/>
  <c r="M526" i="3"/>
  <c r="N526" i="3" s="1"/>
  <c r="M679" i="3"/>
  <c r="N679" i="3" s="1"/>
  <c r="J679" i="3"/>
  <c r="N27" i="3"/>
  <c r="M92" i="3"/>
  <c r="N92" i="3" s="1"/>
  <c r="O92" i="3" s="1"/>
  <c r="N100" i="3"/>
  <c r="J103" i="3"/>
  <c r="J105" i="3"/>
  <c r="J107" i="3"/>
  <c r="J109" i="3"/>
  <c r="J111" i="3"/>
  <c r="N142" i="3"/>
  <c r="M143" i="3"/>
  <c r="N143" i="3" s="1"/>
  <c r="O143" i="3" s="1"/>
  <c r="N145" i="3"/>
  <c r="N157" i="3"/>
  <c r="N161" i="3"/>
  <c r="J173" i="3"/>
  <c r="M240" i="3"/>
  <c r="N240" i="3" s="1"/>
  <c r="J240" i="3"/>
  <c r="M249" i="3"/>
  <c r="N249" i="3" s="1"/>
  <c r="J249" i="3"/>
  <c r="M260" i="3"/>
  <c r="N260" i="3" s="1"/>
  <c r="J260" i="3"/>
  <c r="M327" i="3"/>
  <c r="N327" i="3" s="1"/>
  <c r="J327" i="3"/>
  <c r="N361" i="3"/>
  <c r="N363" i="3"/>
  <c r="N364" i="3"/>
  <c r="M640" i="3"/>
  <c r="N640" i="3" s="1"/>
  <c r="J640" i="3"/>
  <c r="M683" i="3"/>
  <c r="N683" i="3" s="1"/>
  <c r="J683" i="3"/>
  <c r="M246" i="3"/>
  <c r="N246" i="3" s="1"/>
  <c r="O246" i="3" s="1"/>
  <c r="M248" i="3"/>
  <c r="N248" i="3" s="1"/>
  <c r="O248" i="3" s="1"/>
  <c r="M250" i="3"/>
  <c r="N250" i="3" s="1"/>
  <c r="O250" i="3" s="1"/>
  <c r="M252" i="3"/>
  <c r="N252" i="3" s="1"/>
  <c r="O252" i="3" s="1"/>
  <c r="M278" i="3"/>
  <c r="N278" i="3" s="1"/>
  <c r="M297" i="3"/>
  <c r="N297" i="3" s="1"/>
  <c r="O297" i="3" s="1"/>
  <c r="M309" i="3"/>
  <c r="N309" i="3" s="1"/>
  <c r="O309" i="3" s="1"/>
  <c r="M321" i="3"/>
  <c r="N321" i="3" s="1"/>
  <c r="O321" i="3" s="1"/>
  <c r="M333" i="3"/>
  <c r="N333" i="3" s="1"/>
  <c r="O333" i="3" s="1"/>
  <c r="M373" i="3"/>
  <c r="N373" i="3" s="1"/>
  <c r="O373" i="3" s="1"/>
  <c r="M588" i="3"/>
  <c r="N588" i="3" s="1"/>
  <c r="J588" i="3"/>
  <c r="J690" i="3"/>
  <c r="M690" i="3"/>
  <c r="N690" i="3" s="1"/>
  <c r="M702" i="3"/>
  <c r="N702" i="3" s="1"/>
  <c r="J702" i="3"/>
  <c r="J713" i="3"/>
  <c r="M713" i="3"/>
  <c r="N713" i="3" s="1"/>
  <c r="M743" i="3"/>
  <c r="N743" i="3" s="1"/>
  <c r="J743" i="3"/>
  <c r="N148" i="3"/>
  <c r="J207" i="3"/>
  <c r="J214" i="3"/>
  <c r="J486" i="3"/>
  <c r="J514" i="3"/>
  <c r="M543" i="3"/>
  <c r="N543" i="3" s="1"/>
  <c r="J543" i="3"/>
  <c r="M634" i="3"/>
  <c r="N634" i="3" s="1"/>
  <c r="J634" i="3"/>
  <c r="M681" i="3"/>
  <c r="N681" i="3" s="1"/>
  <c r="J681" i="3"/>
  <c r="M734" i="3"/>
  <c r="N734" i="3" s="1"/>
  <c r="J734" i="3"/>
  <c r="M737" i="3"/>
  <c r="N737" i="3" s="1"/>
  <c r="J737" i="3"/>
  <c r="M785" i="3"/>
  <c r="N785" i="3" s="1"/>
  <c r="J785" i="3"/>
  <c r="M837" i="3"/>
  <c r="N837" i="3" s="1"/>
  <c r="J837" i="3"/>
  <c r="N153" i="3"/>
  <c r="N179" i="3"/>
  <c r="N190" i="3"/>
  <c r="N194" i="3"/>
  <c r="M242" i="3"/>
  <c r="N242" i="3" s="1"/>
  <c r="O242" i="3" s="1"/>
  <c r="M451" i="3"/>
  <c r="N451" i="3" s="1"/>
  <c r="O451" i="3" s="1"/>
  <c r="M458" i="3"/>
  <c r="N458" i="3" s="1"/>
  <c r="O458" i="3" s="1"/>
  <c r="M461" i="3"/>
  <c r="N461" i="3" s="1"/>
  <c r="O461" i="3" s="1"/>
  <c r="M472" i="3"/>
  <c r="N472" i="3" s="1"/>
  <c r="O472" i="3" s="1"/>
  <c r="N485" i="3"/>
  <c r="O485" i="3" s="1"/>
  <c r="N493" i="3"/>
  <c r="M502" i="3"/>
  <c r="N502" i="3" s="1"/>
  <c r="O502" i="3" s="1"/>
  <c r="M510" i="3"/>
  <c r="N510" i="3" s="1"/>
  <c r="O510" i="3" s="1"/>
  <c r="N513" i="3"/>
  <c r="O513" i="3" s="1"/>
  <c r="M538" i="3"/>
  <c r="N538" i="3" s="1"/>
  <c r="J538" i="3"/>
  <c r="M583" i="3"/>
  <c r="N583" i="3" s="1"/>
  <c r="O583" i="3" s="1"/>
  <c r="J592" i="3"/>
  <c r="M592" i="3"/>
  <c r="N592" i="3" s="1"/>
  <c r="M691" i="3"/>
  <c r="N691" i="3" s="1"/>
  <c r="J691" i="3"/>
  <c r="J698" i="3"/>
  <c r="M698" i="3"/>
  <c r="N698" i="3" s="1"/>
  <c r="M701" i="3"/>
  <c r="N701" i="3" s="1"/>
  <c r="O701" i="3" s="1"/>
  <c r="M714" i="3"/>
  <c r="N714" i="3" s="1"/>
  <c r="J714" i="3"/>
  <c r="M776" i="3"/>
  <c r="N776" i="3" s="1"/>
  <c r="J776" i="3"/>
  <c r="M793" i="3"/>
  <c r="N793" i="3" s="1"/>
  <c r="J793" i="3"/>
  <c r="M912" i="3"/>
  <c r="N912" i="3" s="1"/>
  <c r="J912" i="3"/>
  <c r="N768" i="3"/>
  <c r="M774" i="3"/>
  <c r="N774" i="3" s="1"/>
  <c r="J774" i="3"/>
  <c r="N788" i="3"/>
  <c r="M791" i="3"/>
  <c r="N791" i="3" s="1"/>
  <c r="J791" i="3"/>
  <c r="M930" i="3"/>
  <c r="N930" i="3" s="1"/>
  <c r="J930" i="3"/>
  <c r="N469" i="3"/>
  <c r="N594" i="3"/>
  <c r="J642" i="3"/>
  <c r="J693" i="3"/>
  <c r="N726" i="3"/>
  <c r="M789" i="3"/>
  <c r="N789" i="3" s="1"/>
  <c r="J789" i="3"/>
  <c r="M819" i="3"/>
  <c r="N819" i="3" s="1"/>
  <c r="J819" i="3"/>
  <c r="M938" i="3"/>
  <c r="N938" i="3" s="1"/>
  <c r="J938" i="3"/>
  <c r="M954" i="3"/>
  <c r="N954" i="3" s="1"/>
  <c r="J954" i="3"/>
  <c r="J594" i="3"/>
  <c r="N597" i="3"/>
  <c r="M599" i="3"/>
  <c r="N599" i="3" s="1"/>
  <c r="O599" i="3" s="1"/>
  <c r="N610" i="3"/>
  <c r="M692" i="3"/>
  <c r="N692" i="3" s="1"/>
  <c r="O692" i="3" s="1"/>
  <c r="J695" i="3"/>
  <c r="M757" i="3"/>
  <c r="N757" i="3" s="1"/>
  <c r="J757" i="3"/>
  <c r="M787" i="3"/>
  <c r="N787" i="3" s="1"/>
  <c r="J787" i="3"/>
  <c r="N792" i="3"/>
  <c r="M829" i="3"/>
  <c r="N829" i="3" s="1"/>
  <c r="J829" i="3"/>
  <c r="M916" i="3"/>
  <c r="N916" i="3" s="1"/>
  <c r="J916" i="3"/>
  <c r="M759" i="3"/>
  <c r="N759" i="3" s="1"/>
  <c r="O759" i="3" s="1"/>
  <c r="M823" i="3"/>
  <c r="N823" i="3" s="1"/>
  <c r="J823" i="3"/>
  <c r="M831" i="3"/>
  <c r="N831" i="3" s="1"/>
  <c r="J831" i="3"/>
  <c r="M932" i="3"/>
  <c r="N932" i="3" s="1"/>
  <c r="J932" i="3"/>
  <c r="M940" i="3"/>
  <c r="N940" i="3" s="1"/>
  <c r="J940" i="3"/>
  <c r="N747" i="3"/>
  <c r="M825" i="3"/>
  <c r="N825" i="3" s="1"/>
  <c r="J825" i="3"/>
  <c r="M833" i="3"/>
  <c r="N833" i="3" s="1"/>
  <c r="J833" i="3"/>
  <c r="G842" i="3"/>
  <c r="G843" i="3"/>
  <c r="G841" i="3"/>
  <c r="M906" i="3"/>
  <c r="N906" i="3" s="1"/>
  <c r="J906" i="3"/>
  <c r="M914" i="3"/>
  <c r="N914" i="3" s="1"/>
  <c r="J914" i="3"/>
  <c r="M924" i="3"/>
  <c r="N924" i="3" s="1"/>
  <c r="M934" i="3"/>
  <c r="N934" i="3" s="1"/>
  <c r="J934" i="3"/>
  <c r="M942" i="3"/>
  <c r="N942" i="3" s="1"/>
  <c r="J942" i="3"/>
  <c r="M739" i="3"/>
  <c r="N739" i="3" s="1"/>
  <c r="O739" i="3" s="1"/>
  <c r="M773" i="3"/>
  <c r="N773" i="3" s="1"/>
  <c r="O773" i="3" s="1"/>
  <c r="M782" i="3"/>
  <c r="N782" i="3" s="1"/>
  <c r="O782" i="3" s="1"/>
  <c r="M821" i="3"/>
  <c r="N821" i="3" s="1"/>
  <c r="J821" i="3"/>
  <c r="M827" i="3"/>
  <c r="N827" i="3" s="1"/>
  <c r="J827" i="3"/>
  <c r="M835" i="3"/>
  <c r="N835" i="3" s="1"/>
  <c r="J835" i="3"/>
  <c r="M910" i="3"/>
  <c r="N910" i="3" s="1"/>
  <c r="J910" i="3"/>
  <c r="M928" i="3"/>
  <c r="N928" i="3" s="1"/>
  <c r="J928" i="3"/>
  <c r="M936" i="3"/>
  <c r="N936" i="3" s="1"/>
  <c r="J936" i="3"/>
  <c r="M824" i="3"/>
  <c r="N824" i="3" s="1"/>
  <c r="O824" i="3" s="1"/>
  <c r="M826" i="3"/>
  <c r="N826" i="3" s="1"/>
  <c r="O826" i="3" s="1"/>
  <c r="M828" i="3"/>
  <c r="N828" i="3" s="1"/>
  <c r="O828" i="3" s="1"/>
  <c r="M830" i="3"/>
  <c r="N830" i="3" s="1"/>
  <c r="O830" i="3" s="1"/>
  <c r="M832" i="3"/>
  <c r="N832" i="3" s="1"/>
  <c r="O832" i="3" s="1"/>
  <c r="M834" i="3"/>
  <c r="N834" i="3" s="1"/>
  <c r="O834" i="3" s="1"/>
  <c r="M836" i="3"/>
  <c r="N836" i="3" s="1"/>
  <c r="O836" i="3" s="1"/>
  <c r="M909" i="3"/>
  <c r="N909" i="3" s="1"/>
  <c r="O909" i="3" s="1"/>
  <c r="M911" i="3"/>
  <c r="M927" i="3"/>
  <c r="N927" i="3" s="1"/>
  <c r="O927" i="3" s="1"/>
  <c r="M929" i="3"/>
  <c r="N929" i="3" s="1"/>
  <c r="O929" i="3" s="1"/>
  <c r="M931" i="3"/>
  <c r="N931" i="3" s="1"/>
  <c r="O931" i="3" s="1"/>
  <c r="M933" i="3"/>
  <c r="N933" i="3" s="1"/>
  <c r="O933" i="3" s="1"/>
  <c r="M935" i="3"/>
  <c r="N935" i="3" s="1"/>
  <c r="O935" i="3" s="1"/>
  <c r="M937" i="3"/>
  <c r="N937" i="3" s="1"/>
  <c r="O937" i="3" s="1"/>
  <c r="M939" i="3"/>
  <c r="N939" i="3" s="1"/>
  <c r="O939" i="3" s="1"/>
  <c r="M941" i="3"/>
  <c r="N941" i="3" s="1"/>
  <c r="O941" i="3" s="1"/>
  <c r="M943" i="3"/>
  <c r="N943" i="3" s="1"/>
  <c r="O943" i="3" s="1"/>
  <c r="M953" i="3"/>
  <c r="N953" i="3" s="1"/>
  <c r="N896" i="3"/>
  <c r="J896" i="3"/>
  <c r="J217" i="3"/>
  <c r="J115" i="3"/>
  <c r="M115" i="3"/>
  <c r="N115" i="3" s="1"/>
  <c r="J190" i="3"/>
  <c r="J191" i="3"/>
  <c r="J200" i="3"/>
  <c r="J203" i="3"/>
  <c r="J231" i="3"/>
  <c r="J31" i="3"/>
  <c r="J163" i="3"/>
  <c r="J176" i="3"/>
  <c r="M219" i="3"/>
  <c r="N219" i="3" s="1"/>
  <c r="O219" i="3" s="1"/>
  <c r="M222" i="3"/>
  <c r="N222" i="3" s="1"/>
  <c r="O222" i="3" s="1"/>
  <c r="J24" i="3"/>
  <c r="J27" i="3"/>
  <c r="J142" i="3"/>
  <c r="J198" i="3"/>
  <c r="J224" i="3"/>
  <c r="J145" i="3"/>
  <c r="J153" i="3"/>
  <c r="J152" i="3"/>
  <c r="J20" i="3"/>
  <c r="J26" i="3"/>
  <c r="J38" i="3"/>
  <c r="J39" i="3"/>
  <c r="M39" i="3"/>
  <c r="N39" i="3" s="1"/>
  <c r="J192" i="3"/>
  <c r="M192" i="3"/>
  <c r="N192" i="3" s="1"/>
  <c r="M22" i="3"/>
  <c r="N22" i="3" s="1"/>
  <c r="J22" i="3"/>
  <c r="J32" i="3"/>
  <c r="M32" i="3"/>
  <c r="N32" i="3" s="1"/>
  <c r="J35" i="3"/>
  <c r="M35" i="3"/>
  <c r="N35" i="3" s="1"/>
  <c r="J140" i="3"/>
  <c r="M140" i="3"/>
  <c r="N140" i="3" s="1"/>
  <c r="J147" i="3"/>
  <c r="M147" i="3"/>
  <c r="N147" i="3" s="1"/>
  <c r="J149" i="3"/>
  <c r="M149" i="3"/>
  <c r="N149" i="3" s="1"/>
  <c r="J164" i="3"/>
  <c r="M164" i="3"/>
  <c r="N164" i="3" s="1"/>
  <c r="M168" i="3"/>
  <c r="N168" i="3" s="1"/>
  <c r="J168" i="3"/>
  <c r="J177" i="3"/>
  <c r="M177" i="3"/>
  <c r="N177" i="3" s="1"/>
  <c r="J196" i="3"/>
  <c r="M196" i="3"/>
  <c r="N196" i="3" s="1"/>
  <c r="M174" i="3"/>
  <c r="N174" i="3" s="1"/>
  <c r="J174" i="3"/>
  <c r="M15" i="3"/>
  <c r="N15" i="3" s="1"/>
  <c r="J15" i="3"/>
  <c r="J7" i="3"/>
  <c r="M7" i="3"/>
  <c r="J25" i="3"/>
  <c r="M25" i="3"/>
  <c r="N25" i="3" s="1"/>
  <c r="J28" i="3"/>
  <c r="M28" i="3"/>
  <c r="N28" i="3" s="1"/>
  <c r="J171" i="3"/>
  <c r="M171" i="3"/>
  <c r="N171" i="3" s="1"/>
  <c r="M193" i="3"/>
  <c r="N193" i="3" s="1"/>
  <c r="J193" i="3"/>
  <c r="J199" i="3"/>
  <c r="M199" i="3"/>
  <c r="N199" i="3" s="1"/>
  <c r="J8" i="3"/>
  <c r="M8" i="3"/>
  <c r="N8" i="3" s="1"/>
  <c r="M29" i="3"/>
  <c r="N29" i="3" s="1"/>
  <c r="J29" i="3"/>
  <c r="J11" i="3"/>
  <c r="M11" i="3"/>
  <c r="N11" i="3" s="1"/>
  <c r="M12" i="3"/>
  <c r="N12" i="3" s="1"/>
  <c r="J12" i="3"/>
  <c r="J14" i="3"/>
  <c r="M14" i="3"/>
  <c r="N14" i="3" s="1"/>
  <c r="J21" i="3"/>
  <c r="M21" i="3"/>
  <c r="N21" i="3" s="1"/>
  <c r="J36" i="3"/>
  <c r="M36" i="3"/>
  <c r="N36" i="3" s="1"/>
  <c r="J139" i="3"/>
  <c r="M139" i="3"/>
  <c r="N139" i="3" s="1"/>
  <c r="J146" i="3"/>
  <c r="M146" i="3"/>
  <c r="N146" i="3" s="1"/>
  <c r="M150" i="3"/>
  <c r="N150" i="3" s="1"/>
  <c r="J150" i="3"/>
  <c r="M165" i="3"/>
  <c r="N165" i="3" s="1"/>
  <c r="J165" i="3"/>
  <c r="J167" i="3"/>
  <c r="M167" i="3"/>
  <c r="N167" i="3" s="1"/>
  <c r="M178" i="3"/>
  <c r="N178" i="3" s="1"/>
  <c r="J178" i="3"/>
  <c r="M239" i="3"/>
  <c r="N239" i="3" s="1"/>
  <c r="J239" i="3"/>
  <c r="J440" i="3"/>
  <c r="M440" i="3"/>
  <c r="N440" i="3" s="1"/>
  <c r="J467" i="3"/>
  <c r="M467" i="3"/>
  <c r="N467" i="3" s="1"/>
  <c r="J9" i="3"/>
  <c r="J16" i="3"/>
  <c r="J19" i="3"/>
  <c r="J23" i="3"/>
  <c r="J30" i="3"/>
  <c r="J37" i="3"/>
  <c r="J141" i="3"/>
  <c r="J144" i="3"/>
  <c r="J151" i="3"/>
  <c r="J162" i="3"/>
  <c r="J169" i="3"/>
  <c r="J175" i="3"/>
  <c r="J179" i="3"/>
  <c r="J194" i="3"/>
  <c r="J197" i="3"/>
  <c r="J204" i="3"/>
  <c r="M204" i="3"/>
  <c r="N204" i="3" s="1"/>
  <c r="M205" i="3"/>
  <c r="N205" i="3" s="1"/>
  <c r="O205" i="3" s="1"/>
  <c r="J211" i="3"/>
  <c r="M211" i="3"/>
  <c r="N211" i="3" s="1"/>
  <c r="M212" i="3"/>
  <c r="N212" i="3" s="1"/>
  <c r="O212" i="3" s="1"/>
  <c r="M220" i="3"/>
  <c r="N220" i="3" s="1"/>
  <c r="J220" i="3"/>
  <c r="J225" i="3"/>
  <c r="M225" i="3"/>
  <c r="N225" i="3" s="1"/>
  <c r="M226" i="3"/>
  <c r="N226" i="3" s="1"/>
  <c r="O226" i="3" s="1"/>
  <c r="M445" i="3"/>
  <c r="N445" i="3" s="1"/>
  <c r="J445" i="3"/>
  <c r="M459" i="3"/>
  <c r="N459" i="3" s="1"/>
  <c r="J459" i="3"/>
  <c r="M649" i="3"/>
  <c r="N649" i="3" s="1"/>
  <c r="J649" i="3"/>
  <c r="M438" i="3"/>
  <c r="N438" i="3" s="1"/>
  <c r="J438" i="3"/>
  <c r="M448" i="3"/>
  <c r="N448" i="3" s="1"/>
  <c r="J448" i="3"/>
  <c r="J450" i="3"/>
  <c r="M450" i="3"/>
  <c r="N450" i="3" s="1"/>
  <c r="J208" i="3"/>
  <c r="M208" i="3"/>
  <c r="N208" i="3" s="1"/>
  <c r="M209" i="3"/>
  <c r="N209" i="3" s="1"/>
  <c r="O209" i="3" s="1"/>
  <c r="J215" i="3"/>
  <c r="M215" i="3"/>
  <c r="N215" i="3" s="1"/>
  <c r="M223" i="3"/>
  <c r="N223" i="3" s="1"/>
  <c r="J223" i="3"/>
  <c r="M229" i="3"/>
  <c r="N229" i="3" s="1"/>
  <c r="O229" i="3" s="1"/>
  <c r="J237" i="3"/>
  <c r="M237" i="3"/>
  <c r="N237" i="3" s="1"/>
  <c r="M238" i="3"/>
  <c r="N238" i="3" s="1"/>
  <c r="O238" i="3" s="1"/>
  <c r="J436" i="3"/>
  <c r="M436" i="3"/>
  <c r="N436" i="3" s="1"/>
  <c r="M437" i="3"/>
  <c r="N437" i="3" s="1"/>
  <c r="O437" i="3" s="1"/>
  <c r="M452" i="3"/>
  <c r="N452" i="3" s="1"/>
  <c r="J452" i="3"/>
  <c r="J454" i="3"/>
  <c r="M454" i="3"/>
  <c r="N454" i="3" s="1"/>
  <c r="M536" i="3"/>
  <c r="N536" i="3" s="1"/>
  <c r="J536" i="3"/>
  <c r="M542" i="3"/>
  <c r="N542" i="3" s="1"/>
  <c r="J542" i="3"/>
  <c r="M230" i="3"/>
  <c r="N230" i="3" s="1"/>
  <c r="J230" i="3"/>
  <c r="M206" i="3"/>
  <c r="N206" i="3" s="1"/>
  <c r="J206" i="3"/>
  <c r="M213" i="3"/>
  <c r="N213" i="3" s="1"/>
  <c r="J213" i="3"/>
  <c r="J218" i="3"/>
  <c r="M218" i="3"/>
  <c r="N218" i="3" s="1"/>
  <c r="M227" i="3"/>
  <c r="N227" i="3" s="1"/>
  <c r="J227" i="3"/>
  <c r="J232" i="3"/>
  <c r="M232" i="3"/>
  <c r="N232" i="3" s="1"/>
  <c r="J241" i="3"/>
  <c r="M241" i="3"/>
  <c r="N241" i="3" s="1"/>
  <c r="J443" i="3"/>
  <c r="M443" i="3"/>
  <c r="N443" i="3" s="1"/>
  <c r="J457" i="3"/>
  <c r="M457" i="3"/>
  <c r="N457" i="3" s="1"/>
  <c r="M468" i="3"/>
  <c r="N468" i="3" s="1"/>
  <c r="J468" i="3"/>
  <c r="J541" i="3"/>
  <c r="M541" i="3"/>
  <c r="N541" i="3" s="1"/>
  <c r="M546" i="3"/>
  <c r="N546" i="3" s="1"/>
  <c r="J546" i="3"/>
  <c r="M617" i="3"/>
  <c r="N617" i="3" s="1"/>
  <c r="J617" i="3"/>
  <c r="J718" i="3"/>
  <c r="M718" i="3"/>
  <c r="N718" i="3" s="1"/>
  <c r="M535" i="3"/>
  <c r="N535" i="3" s="1"/>
  <c r="J535" i="3"/>
  <c r="M545" i="3"/>
  <c r="N545" i="3" s="1"/>
  <c r="J545" i="3"/>
  <c r="M616" i="3"/>
  <c r="N616" i="3" s="1"/>
  <c r="J616" i="3"/>
  <c r="M648" i="3"/>
  <c r="N648" i="3" s="1"/>
  <c r="J648" i="3"/>
  <c r="M720" i="3"/>
  <c r="N720" i="3" s="1"/>
  <c r="J720" i="3"/>
  <c r="M746" i="3"/>
  <c r="N746" i="3" s="1"/>
  <c r="J746" i="3"/>
  <c r="M753" i="3"/>
  <c r="N753" i="3" s="1"/>
  <c r="J753" i="3"/>
  <c r="J772" i="3"/>
  <c r="M772" i="3"/>
  <c r="N772" i="3" s="1"/>
  <c r="J781" i="3"/>
  <c r="M781" i="3"/>
  <c r="N781" i="3" s="1"/>
  <c r="J905" i="3"/>
  <c r="M905" i="3"/>
  <c r="N905" i="3" s="1"/>
  <c r="J466" i="3"/>
  <c r="M466" i="3"/>
  <c r="N466" i="3" s="1"/>
  <c r="J539" i="3"/>
  <c r="M600" i="3"/>
  <c r="N600" i="3" s="1"/>
  <c r="J600" i="3"/>
  <c r="J719" i="3"/>
  <c r="M719" i="3"/>
  <c r="N719" i="3" s="1"/>
  <c r="M733" i="3"/>
  <c r="N733" i="3" s="1"/>
  <c r="J733" i="3"/>
  <c r="J745" i="3"/>
  <c r="M745" i="3"/>
  <c r="N745" i="3" s="1"/>
  <c r="J752" i="3"/>
  <c r="M752" i="3"/>
  <c r="N752" i="3" s="1"/>
  <c r="J758" i="3"/>
  <c r="M758" i="3"/>
  <c r="N758" i="3" s="1"/>
  <c r="M767" i="3"/>
  <c r="N767" i="3" s="1"/>
  <c r="J767" i="3"/>
  <c r="J898" i="3"/>
  <c r="M898" i="3"/>
  <c r="N898" i="3" s="1"/>
  <c r="J463" i="3"/>
  <c r="M463" i="3"/>
  <c r="N463" i="3" s="1"/>
  <c r="M464" i="3"/>
  <c r="N464" i="3" s="1"/>
  <c r="O464" i="3" s="1"/>
  <c r="J470" i="3"/>
  <c r="M470" i="3"/>
  <c r="N470" i="3" s="1"/>
  <c r="M471" i="3"/>
  <c r="N471" i="3" s="1"/>
  <c r="O471" i="3" s="1"/>
  <c r="M534" i="3"/>
  <c r="N534" i="3" s="1"/>
  <c r="O534" i="3" s="1"/>
  <c r="M544" i="3"/>
  <c r="N544" i="3" s="1"/>
  <c r="O544" i="3" s="1"/>
  <c r="M593" i="3"/>
  <c r="N593" i="3" s="1"/>
  <c r="J593" i="3"/>
  <c r="M609" i="3"/>
  <c r="N609" i="3" s="1"/>
  <c r="J609" i="3"/>
  <c r="M612" i="3"/>
  <c r="N612" i="3" s="1"/>
  <c r="O612" i="3" s="1"/>
  <c r="M615" i="3"/>
  <c r="N615" i="3" s="1"/>
  <c r="O615" i="3" s="1"/>
  <c r="M641" i="3"/>
  <c r="N641" i="3" s="1"/>
  <c r="J641" i="3"/>
  <c r="M644" i="3"/>
  <c r="N644" i="3" s="1"/>
  <c r="O644" i="3" s="1"/>
  <c r="M647" i="3"/>
  <c r="N647" i="3" s="1"/>
  <c r="O647" i="3" s="1"/>
  <c r="M651" i="3"/>
  <c r="N651" i="3" s="1"/>
  <c r="J651" i="3"/>
  <c r="M654" i="3"/>
  <c r="N654" i="3" s="1"/>
  <c r="O654" i="3" s="1"/>
  <c r="J732" i="3"/>
  <c r="M732" i="3"/>
  <c r="N732" i="3" s="1"/>
  <c r="J738" i="3"/>
  <c r="M738" i="3"/>
  <c r="N738" i="3" s="1"/>
  <c r="J766" i="3"/>
  <c r="M766" i="3"/>
  <c r="N766" i="3" s="1"/>
  <c r="M771" i="3"/>
  <c r="N771" i="3" s="1"/>
  <c r="J771" i="3"/>
  <c r="M780" i="3"/>
  <c r="N780" i="3" s="1"/>
  <c r="J780" i="3"/>
  <c r="M537" i="3"/>
  <c r="N537" i="3" s="1"/>
  <c r="O537" i="3" s="1"/>
  <c r="M540" i="3"/>
  <c r="N540" i="3" s="1"/>
  <c r="O540" i="3" s="1"/>
  <c r="M547" i="3"/>
  <c r="N547" i="3" s="1"/>
  <c r="O547" i="3" s="1"/>
  <c r="M595" i="3"/>
  <c r="N595" i="3" s="1"/>
  <c r="O595" i="3" s="1"/>
  <c r="M598" i="3"/>
  <c r="N598" i="3" s="1"/>
  <c r="O598" i="3" s="1"/>
  <c r="M611" i="3"/>
  <c r="N611" i="3" s="1"/>
  <c r="O611" i="3" s="1"/>
  <c r="M614" i="3"/>
  <c r="N614" i="3" s="1"/>
  <c r="O614" i="3" s="1"/>
  <c r="M618" i="3"/>
  <c r="N618" i="3" s="1"/>
  <c r="O618" i="3" s="1"/>
  <c r="M643" i="3"/>
  <c r="N643" i="3" s="1"/>
  <c r="O643" i="3" s="1"/>
  <c r="M646" i="3"/>
  <c r="N646" i="3" s="1"/>
  <c r="O646" i="3" s="1"/>
  <c r="M653" i="3"/>
  <c r="N653" i="3" s="1"/>
  <c r="O653" i="3" s="1"/>
  <c r="M770" i="3"/>
  <c r="N770" i="3" s="1"/>
  <c r="J770" i="3"/>
  <c r="M779" i="3"/>
  <c r="N779" i="3" s="1"/>
  <c r="J779" i="3"/>
  <c r="J900" i="3"/>
  <c r="M900" i="3"/>
  <c r="N900" i="3" s="1"/>
  <c r="M901" i="3"/>
  <c r="N901" i="3" s="1"/>
  <c r="O901" i="3" s="1"/>
  <c r="J731" i="3"/>
  <c r="M731" i="3"/>
  <c r="N731" i="3" s="1"/>
  <c r="M740" i="3"/>
  <c r="N740" i="3" s="1"/>
  <c r="J740" i="3"/>
  <c r="J744" i="3"/>
  <c r="M744" i="3"/>
  <c r="N744" i="3" s="1"/>
  <c r="J751" i="3"/>
  <c r="M751" i="3"/>
  <c r="N751" i="3" s="1"/>
  <c r="M760" i="3"/>
  <c r="N760" i="3" s="1"/>
  <c r="J760" i="3"/>
  <c r="J765" i="3"/>
  <c r="M765" i="3"/>
  <c r="N765" i="3" s="1"/>
  <c r="J897" i="3"/>
  <c r="M897" i="3"/>
  <c r="N897" i="3" s="1"/>
  <c r="J904" i="3"/>
  <c r="M904" i="3"/>
  <c r="N904" i="3" s="1"/>
  <c r="J722" i="3"/>
  <c r="M722" i="3"/>
  <c r="N722" i="3" s="1"/>
  <c r="J735" i="3"/>
  <c r="M735" i="3"/>
  <c r="N735" i="3" s="1"/>
  <c r="J748" i="3"/>
  <c r="M748" i="3"/>
  <c r="N748" i="3" s="1"/>
  <c r="M749" i="3"/>
  <c r="N749" i="3" s="1"/>
  <c r="O749" i="3" s="1"/>
  <c r="J755" i="3"/>
  <c r="M755" i="3"/>
  <c r="N755" i="3" s="1"/>
  <c r="M763" i="3"/>
  <c r="N763" i="3" s="1"/>
  <c r="J763" i="3"/>
  <c r="J764" i="3"/>
  <c r="M769" i="3"/>
  <c r="N769" i="3" s="1"/>
  <c r="O769" i="3" s="1"/>
  <c r="J777" i="3"/>
  <c r="M777" i="3"/>
  <c r="N777" i="3" s="1"/>
  <c r="M778" i="3"/>
  <c r="N778" i="3" s="1"/>
  <c r="O778" i="3" s="1"/>
  <c r="M895" i="3"/>
  <c r="N895" i="3" s="1"/>
  <c r="J895" i="3"/>
  <c r="M902" i="3"/>
  <c r="N902" i="3" s="1"/>
  <c r="J902" i="3"/>
  <c r="J903" i="3"/>
  <c r="I341" i="3" l="1"/>
  <c r="I255" i="3"/>
  <c r="I431" i="3"/>
  <c r="L669" i="3"/>
  <c r="O134" i="3"/>
  <c r="O95" i="3"/>
  <c r="O259" i="3"/>
  <c r="N911" i="3"/>
  <c r="O911" i="3" s="1"/>
  <c r="I669" i="3"/>
  <c r="F13" i="2" s="1"/>
  <c r="I488" i="3"/>
  <c r="O350" i="3"/>
  <c r="O522" i="3"/>
  <c r="I127" i="3"/>
  <c r="O800" i="3"/>
  <c r="O806" i="3"/>
  <c r="O442" i="3"/>
  <c r="O869" i="3"/>
  <c r="O398" i="3"/>
  <c r="O391" i="3"/>
  <c r="O416" i="3"/>
  <c r="O410" i="3"/>
  <c r="O384" i="3"/>
  <c r="O422" i="3"/>
  <c r="O352" i="3"/>
  <c r="O385" i="3"/>
  <c r="O214" i="3"/>
  <c r="O460" i="3"/>
  <c r="O741" i="3"/>
  <c r="O361" i="3"/>
  <c r="O56" i="3"/>
  <c r="O918" i="3"/>
  <c r="O236" i="3"/>
  <c r="O69" i="3"/>
  <c r="O899" i="3"/>
  <c r="O80" i="3"/>
  <c r="O57" i="3"/>
  <c r="O695" i="3"/>
  <c r="O680" i="3"/>
  <c r="O175" i="3"/>
  <c r="O38" i="3"/>
  <c r="O84" i="3"/>
  <c r="O52" i="3"/>
  <c r="O42" i="3"/>
  <c r="O169" i="3"/>
  <c r="O103" i="3"/>
  <c r="O756" i="3"/>
  <c r="O747" i="3"/>
  <c r="O554" i="3"/>
  <c r="O60" i="3"/>
  <c r="O151" i="3"/>
  <c r="O915" i="3"/>
  <c r="O142" i="3"/>
  <c r="O493" i="3"/>
  <c r="O514" i="3"/>
  <c r="O116" i="3"/>
  <c r="O666" i="3"/>
  <c r="O689" i="3"/>
  <c r="O89" i="3"/>
  <c r="O934" i="3"/>
  <c r="O67" i="3"/>
  <c r="O120" i="3"/>
  <c r="O18" i="3"/>
  <c r="O36" i="3"/>
  <c r="O14" i="3"/>
  <c r="O28" i="3"/>
  <c r="O177" i="3"/>
  <c r="O20" i="3"/>
  <c r="O224" i="3"/>
  <c r="O83" i="3"/>
  <c r="O141" i="3"/>
  <c r="O66" i="3"/>
  <c r="O194" i="3"/>
  <c r="O162" i="3"/>
  <c r="O37" i="3"/>
  <c r="O16" i="3"/>
  <c r="O8" i="3"/>
  <c r="O364" i="3"/>
  <c r="O48" i="3"/>
  <c r="O383" i="3"/>
  <c r="O557" i="3"/>
  <c r="O290" i="3"/>
  <c r="O96" i="3"/>
  <c r="O754" i="3"/>
  <c r="O792" i="3"/>
  <c r="O764" i="3"/>
  <c r="O191" i="3"/>
  <c r="O597" i="3"/>
  <c r="O363" i="3"/>
  <c r="O349" i="3"/>
  <c r="O662" i="3"/>
  <c r="O527" i="3"/>
  <c r="O506" i="3"/>
  <c r="O481" i="3"/>
  <c r="O875" i="3"/>
  <c r="O697" i="3"/>
  <c r="O577" i="3"/>
  <c r="O70" i="3"/>
  <c r="O486" i="3"/>
  <c r="O144" i="3"/>
  <c r="O24" i="3"/>
  <c r="O774" i="3"/>
  <c r="O148" i="3"/>
  <c r="O100" i="3"/>
  <c r="O508" i="3"/>
  <c r="O13" i="3"/>
  <c r="O235" i="3"/>
  <c r="O195" i="3"/>
  <c r="O435" i="3"/>
  <c r="O228" i="3"/>
  <c r="O881" i="3"/>
  <c r="O74" i="3"/>
  <c r="O499" i="3"/>
  <c r="O748" i="3"/>
  <c r="O722" i="3"/>
  <c r="O897" i="3"/>
  <c r="O765" i="3"/>
  <c r="O539" i="3"/>
  <c r="O197" i="3"/>
  <c r="O19" i="3"/>
  <c r="O469" i="3"/>
  <c r="O768" i="3"/>
  <c r="O91" i="3"/>
  <c r="O97" i="3"/>
  <c r="O664" i="3"/>
  <c r="O492" i="3"/>
  <c r="O608" i="3"/>
  <c r="O498" i="3"/>
  <c r="O851" i="3"/>
  <c r="O913" i="3"/>
  <c r="O475" i="3"/>
  <c r="O820" i="3"/>
  <c r="O721" i="3"/>
  <c r="O351" i="3"/>
  <c r="O746" i="3"/>
  <c r="O648" i="3"/>
  <c r="O176" i="3"/>
  <c r="O642" i="3"/>
  <c r="O46" i="3"/>
  <c r="O170" i="3"/>
  <c r="O477" i="3"/>
  <c r="O90" i="3"/>
  <c r="O362" i="3"/>
  <c r="O30" i="3"/>
  <c r="O145" i="3"/>
  <c r="O190" i="3"/>
  <c r="O693" i="3"/>
  <c r="O173" i="3"/>
  <c r="O79" i="3"/>
  <c r="O187" i="3"/>
  <c r="O561" i="3"/>
  <c r="O903" i="3"/>
  <c r="O541" i="3"/>
  <c r="O457" i="3"/>
  <c r="O163" i="3"/>
  <c r="O200" i="3"/>
  <c r="O726" i="3"/>
  <c r="O111" i="3"/>
  <c r="O105" i="3"/>
  <c r="O61" i="3"/>
  <c r="O10" i="3"/>
  <c r="O266" i="3"/>
  <c r="O135" i="3"/>
  <c r="O730" i="3"/>
  <c r="O221" i="3"/>
  <c r="O652" i="3"/>
  <c r="I890" i="3"/>
  <c r="O788" i="3"/>
  <c r="O450" i="3"/>
  <c r="O150" i="3"/>
  <c r="O645" i="3"/>
  <c r="O216" i="3"/>
  <c r="O575" i="3"/>
  <c r="O762" i="3"/>
  <c r="O217" i="3"/>
  <c r="O835" i="3"/>
  <c r="O610" i="3"/>
  <c r="O157" i="3"/>
  <c r="O33" i="3"/>
  <c r="O500" i="3"/>
  <c r="O775" i="3"/>
  <c r="O553" i="3"/>
  <c r="O346" i="3"/>
  <c r="O777" i="3"/>
  <c r="O463" i="3"/>
  <c r="O752" i="3"/>
  <c r="O905" i="3"/>
  <c r="O27" i="3"/>
  <c r="L890" i="3"/>
  <c r="O152" i="3"/>
  <c r="O231" i="3"/>
  <c r="O640" i="3"/>
  <c r="O456" i="3"/>
  <c r="O345" i="3"/>
  <c r="O71" i="3"/>
  <c r="O44" i="3"/>
  <c r="O348" i="3"/>
  <c r="O658" i="3"/>
  <c r="O852" i="3"/>
  <c r="O663" i="3"/>
  <c r="O59" i="3"/>
  <c r="O31" i="3"/>
  <c r="O166" i="3"/>
  <c r="O576" i="3"/>
  <c r="O751" i="3"/>
  <c r="O545" i="3"/>
  <c r="O9" i="3"/>
  <c r="O26" i="3"/>
  <c r="O153" i="3"/>
  <c r="O203" i="3"/>
  <c r="O936" i="3"/>
  <c r="O942" i="3"/>
  <c r="O954" i="3"/>
  <c r="O723" i="3"/>
  <c r="O857" i="3"/>
  <c r="O439" i="3"/>
  <c r="O156" i="3"/>
  <c r="O17" i="3"/>
  <c r="O665" i="3"/>
  <c r="O667" i="3"/>
  <c r="O23" i="3"/>
  <c r="O837" i="3"/>
  <c r="O681" i="3"/>
  <c r="O161" i="3"/>
  <c r="O109" i="3"/>
  <c r="O183" i="3"/>
  <c r="I814" i="3"/>
  <c r="O690" i="3"/>
  <c r="O526" i="3"/>
  <c r="O453" i="3"/>
  <c r="O446" i="3"/>
  <c r="O613" i="3"/>
  <c r="O34" i="3"/>
  <c r="O497" i="3"/>
  <c r="O234" i="3"/>
  <c r="O122" i="3"/>
  <c r="O659" i="3"/>
  <c r="I920" i="3"/>
  <c r="O443" i="3"/>
  <c r="O454" i="3"/>
  <c r="O198" i="3"/>
  <c r="O827" i="3"/>
  <c r="I956" i="3"/>
  <c r="O914" i="3"/>
  <c r="O757" i="3"/>
  <c r="O785" i="3"/>
  <c r="O734" i="3"/>
  <c r="O543" i="3"/>
  <c r="O207" i="3"/>
  <c r="O702" i="3"/>
  <c r="O249" i="3"/>
  <c r="O233" i="3"/>
  <c r="O247" i="3"/>
  <c r="O75" i="3"/>
  <c r="O251" i="3"/>
  <c r="O185" i="3"/>
  <c r="O483" i="3"/>
  <c r="O571" i="3"/>
  <c r="O511" i="3"/>
  <c r="O503" i="3"/>
  <c r="O898" i="3"/>
  <c r="O758" i="3"/>
  <c r="O745" i="3"/>
  <c r="O719" i="3"/>
  <c r="O466" i="3"/>
  <c r="O928" i="3"/>
  <c r="O916" i="3"/>
  <c r="O791" i="3"/>
  <c r="O592" i="3"/>
  <c r="O107" i="3"/>
  <c r="O245" i="3"/>
  <c r="O505" i="3"/>
  <c r="O479" i="3"/>
  <c r="O118" i="3"/>
  <c r="L956" i="3"/>
  <c r="O953" i="3"/>
  <c r="L795" i="3"/>
  <c r="O278" i="3"/>
  <c r="O896" i="3"/>
  <c r="I949" i="3"/>
  <c r="O906" i="3"/>
  <c r="O940" i="3"/>
  <c r="O932" i="3"/>
  <c r="O776" i="3"/>
  <c r="O538" i="3"/>
  <c r="O737" i="3"/>
  <c r="O634" i="3"/>
  <c r="I795" i="3"/>
  <c r="O713" i="3"/>
  <c r="O588" i="3"/>
  <c r="O683" i="3"/>
  <c r="O327" i="3"/>
  <c r="O260" i="3"/>
  <c r="O679" i="3"/>
  <c r="O201" i="3"/>
  <c r="O605" i="3"/>
  <c r="O441" i="3"/>
  <c r="J374" i="3"/>
  <c r="M374" i="3"/>
  <c r="N374" i="3" s="1"/>
  <c r="O284" i="3"/>
  <c r="O623" i="3"/>
  <c r="O655" i="3"/>
  <c r="O462" i="3"/>
  <c r="O370" i="3"/>
  <c r="O303" i="3"/>
  <c r="O253" i="3"/>
  <c r="M842" i="3"/>
  <c r="N842" i="3" s="1"/>
  <c r="J842" i="3"/>
  <c r="I706" i="3"/>
  <c r="O533" i="3"/>
  <c r="O459" i="3"/>
  <c r="O179" i="3"/>
  <c r="O821" i="3"/>
  <c r="L814" i="3"/>
  <c r="O924" i="3"/>
  <c r="L949" i="3"/>
  <c r="J841" i="3"/>
  <c r="M841" i="3"/>
  <c r="N841" i="3" s="1"/>
  <c r="O829" i="3"/>
  <c r="O912" i="3"/>
  <c r="O793" i="3"/>
  <c r="O714" i="3"/>
  <c r="O698" i="3"/>
  <c r="L706" i="3"/>
  <c r="G376" i="3"/>
  <c r="G375" i="3"/>
  <c r="O594" i="3"/>
  <c r="O735" i="3"/>
  <c r="O904" i="3"/>
  <c r="O744" i="3"/>
  <c r="O731" i="3"/>
  <c r="O766" i="3"/>
  <c r="O732" i="3"/>
  <c r="O781" i="3"/>
  <c r="O436" i="3"/>
  <c r="O215" i="3"/>
  <c r="O211" i="3"/>
  <c r="O467" i="3"/>
  <c r="O910" i="3"/>
  <c r="M843" i="3"/>
  <c r="N843" i="3" s="1"/>
  <c r="J843" i="3"/>
  <c r="O833" i="3"/>
  <c r="O825" i="3"/>
  <c r="O831" i="3"/>
  <c r="O823" i="3"/>
  <c r="O787" i="3"/>
  <c r="O938" i="3"/>
  <c r="O819" i="3"/>
  <c r="O789" i="3"/>
  <c r="O930" i="3"/>
  <c r="O691" i="3"/>
  <c r="I518" i="3"/>
  <c r="O743" i="3"/>
  <c r="O240" i="3"/>
  <c r="O296" i="3"/>
  <c r="O210" i="3"/>
  <c r="O315" i="3"/>
  <c r="O339" i="3"/>
  <c r="O449" i="3"/>
  <c r="O272" i="3"/>
  <c r="O115" i="3"/>
  <c r="O227" i="3"/>
  <c r="O164" i="3"/>
  <c r="O232" i="3"/>
  <c r="O218" i="3"/>
  <c r="O237" i="3"/>
  <c r="O223" i="3"/>
  <c r="O208" i="3"/>
  <c r="O225" i="3"/>
  <c r="O204" i="3"/>
  <c r="O178" i="3"/>
  <c r="O39" i="3"/>
  <c r="O167" i="3"/>
  <c r="O21" i="3"/>
  <c r="O171" i="3"/>
  <c r="O25" i="3"/>
  <c r="O149" i="3"/>
  <c r="O140" i="3"/>
  <c r="O192" i="3"/>
  <c r="O146" i="3"/>
  <c r="O147" i="3"/>
  <c r="N7" i="3"/>
  <c r="O22" i="3"/>
  <c r="O32" i="3"/>
  <c r="O760" i="3"/>
  <c r="O779" i="3"/>
  <c r="O780" i="3"/>
  <c r="O651" i="3"/>
  <c r="O641" i="3"/>
  <c r="O609" i="3"/>
  <c r="O546" i="3"/>
  <c r="O468" i="3"/>
  <c r="O206" i="3"/>
  <c r="O542" i="3"/>
  <c r="O448" i="3"/>
  <c r="O649" i="3"/>
  <c r="O165" i="3"/>
  <c r="O12" i="3"/>
  <c r="O174" i="3"/>
  <c r="O168" i="3"/>
  <c r="O600" i="3"/>
  <c r="O753" i="3"/>
  <c r="O720" i="3"/>
  <c r="O616" i="3"/>
  <c r="O535" i="3"/>
  <c r="O617" i="3"/>
  <c r="O241" i="3"/>
  <c r="O445" i="3"/>
  <c r="O239" i="3"/>
  <c r="O193" i="3"/>
  <c r="O902" i="3"/>
  <c r="O763" i="3"/>
  <c r="O895" i="3"/>
  <c r="O755" i="3"/>
  <c r="O740" i="3"/>
  <c r="O900" i="3"/>
  <c r="O770" i="3"/>
  <c r="O771" i="3"/>
  <c r="O738" i="3"/>
  <c r="O593" i="3"/>
  <c r="O470" i="3"/>
  <c r="O767" i="3"/>
  <c r="O733" i="3"/>
  <c r="O772" i="3"/>
  <c r="O718" i="3"/>
  <c r="O213" i="3"/>
  <c r="O230" i="3"/>
  <c r="O536" i="3"/>
  <c r="O452" i="3"/>
  <c r="O438" i="3"/>
  <c r="O220" i="3"/>
  <c r="O440" i="3"/>
  <c r="O139" i="3"/>
  <c r="O11" i="3"/>
  <c r="O29" i="3"/>
  <c r="O199" i="3"/>
  <c r="O15" i="3"/>
  <c r="O196" i="3"/>
  <c r="O35" i="3"/>
  <c r="L920" i="3" l="1"/>
  <c r="P431" i="3"/>
  <c r="P255" i="3"/>
  <c r="P529" i="3"/>
  <c r="P669" i="3"/>
  <c r="P518" i="3"/>
  <c r="P488" i="3"/>
  <c r="P341" i="3"/>
  <c r="G12" i="2"/>
  <c r="H12" i="2" s="1"/>
  <c r="P890" i="3"/>
  <c r="O842" i="3"/>
  <c r="P814" i="3"/>
  <c r="P706" i="3"/>
  <c r="P956" i="3"/>
  <c r="O841" i="3"/>
  <c r="L847" i="3"/>
  <c r="N959" i="3"/>
  <c r="G17" i="2" s="1"/>
  <c r="P920" i="3"/>
  <c r="P949" i="3"/>
  <c r="O374" i="3"/>
  <c r="M376" i="3"/>
  <c r="N376" i="3" s="1"/>
  <c r="J376" i="3"/>
  <c r="N960" i="3"/>
  <c r="I847" i="3"/>
  <c r="M375" i="3"/>
  <c r="N673" i="3" s="1"/>
  <c r="J375" i="3"/>
  <c r="N671" i="3" s="1"/>
  <c r="N958" i="3"/>
  <c r="O843" i="3"/>
  <c r="P795" i="3"/>
  <c r="G6" i="2"/>
  <c r="O7" i="3"/>
  <c r="P127" i="3" s="1"/>
  <c r="I380" i="3" l="1"/>
  <c r="J12" i="2"/>
  <c r="I12" i="2"/>
  <c r="P847" i="3"/>
  <c r="O376" i="3"/>
  <c r="G7" i="2"/>
  <c r="G11" i="2"/>
  <c r="N375" i="3"/>
  <c r="K21" i="2"/>
  <c r="K22" i="2" s="1"/>
  <c r="F17" i="2"/>
  <c r="H17" i="2" s="1"/>
  <c r="G13" i="2"/>
  <c r="H13" i="2" s="1"/>
  <c r="F5" i="2"/>
  <c r="G9" i="2"/>
  <c r="G5" i="2"/>
  <c r="F10" i="2"/>
  <c r="O375" i="3" l="1"/>
  <c r="P380" i="3" s="1"/>
  <c r="G8" i="2"/>
  <c r="N672" i="3"/>
  <c r="K12" i="2"/>
  <c r="I17" i="2"/>
  <c r="J17" i="2"/>
  <c r="F8" i="2"/>
  <c r="J13" i="2"/>
  <c r="I13" i="2"/>
  <c r="F7" i="2"/>
  <c r="H7" i="2" s="1"/>
  <c r="H5" i="2"/>
  <c r="J5" i="2" s="1"/>
  <c r="K17" i="2" l="1"/>
  <c r="E37" i="2" s="1"/>
  <c r="K13" i="2"/>
  <c r="H8" i="2"/>
  <c r="J8" i="2" s="1"/>
  <c r="I7" i="2"/>
  <c r="J7" i="2"/>
  <c r="I5" i="2"/>
  <c r="K5" i="2" s="1"/>
  <c r="F9" i="2"/>
  <c r="H9" i="2" s="1"/>
  <c r="I8" i="2" l="1"/>
  <c r="K8" i="2" s="1"/>
  <c r="K7" i="2"/>
  <c r="I9" i="2"/>
  <c r="J9" i="2"/>
  <c r="F11" i="2"/>
  <c r="K9" i="2" l="1"/>
  <c r="H11" i="2"/>
  <c r="J11" i="2" s="1"/>
  <c r="G10" i="2"/>
  <c r="E15" i="2"/>
  <c r="E24" i="2" s="1"/>
  <c r="E25" i="2" s="1"/>
  <c r="F6" i="2"/>
  <c r="D15" i="2"/>
  <c r="E21" i="2" s="1"/>
  <c r="I11" i="2" l="1"/>
  <c r="K11" i="2" s="1"/>
  <c r="H10" i="2"/>
  <c r="G15" i="2"/>
  <c r="E22" i="2"/>
  <c r="E26" i="2" s="1"/>
  <c r="H6" i="2"/>
  <c r="F15" i="2"/>
  <c r="E27" i="2" l="1"/>
  <c r="E28" i="2"/>
  <c r="I6" i="2"/>
  <c r="J6" i="2"/>
  <c r="H15" i="2"/>
  <c r="I10" i="2"/>
  <c r="J10" i="2"/>
  <c r="E29" i="2" l="1"/>
  <c r="E30" i="2" s="1"/>
  <c r="K10" i="2"/>
  <c r="J15" i="2"/>
  <c r="I15" i="2"/>
  <c r="K6" i="2"/>
  <c r="E34" i="2" l="1"/>
  <c r="E36" i="2" s="1"/>
  <c r="N1" i="3" s="1"/>
  <c r="K15" i="2"/>
</calcChain>
</file>

<file path=xl/sharedStrings.xml><?xml version="1.0" encoding="utf-8"?>
<sst xmlns="http://schemas.openxmlformats.org/spreadsheetml/2006/main" count="1746" uniqueCount="429">
  <si>
    <t>SR.
NO.</t>
  </si>
  <si>
    <t>DESCRIPTION</t>
  </si>
  <si>
    <t>QUANTITY</t>
  </si>
  <si>
    <t>WASTAGE</t>
  </si>
  <si>
    <t>QTY WITH
WASTAGE</t>
  </si>
  <si>
    <t>UNIT</t>
  </si>
  <si>
    <t>MATERIAL 
COST</t>
  </si>
  <si>
    <t>MANHOURS COST</t>
  </si>
  <si>
    <t>CONDUITS</t>
  </si>
  <si>
    <t>FT</t>
  </si>
  <si>
    <t>CONDUCTORS</t>
  </si>
  <si>
    <t>EA</t>
  </si>
  <si>
    <t xml:space="preserve">TOTAL MATERIAL COST  </t>
  </si>
  <si>
    <t>SCOPE OF ESTIMATE:</t>
  </si>
  <si>
    <t>SUPPLY &amp; INSTALLATION</t>
  </si>
  <si>
    <t>UNIT MANHOURS</t>
  </si>
  <si>
    <t>TOTAL MANHOURS</t>
  </si>
  <si>
    <t>DEVICES</t>
  </si>
  <si>
    <t>DISTRIBUTION</t>
  </si>
  <si>
    <t xml:space="preserve">GROUNDING </t>
  </si>
  <si>
    <t>DISCONNECT SWITCHES</t>
  </si>
  <si>
    <t>EQUIPMENT</t>
  </si>
  <si>
    <t>WIRING DEVICES</t>
  </si>
  <si>
    <t>LIGHTING FIXTURES</t>
  </si>
  <si>
    <t>EXCLUSIONS</t>
  </si>
  <si>
    <t>LIGHTING CONTROLS</t>
  </si>
  <si>
    <t>BRANCH WIRING</t>
  </si>
  <si>
    <t>POWER FEEDERS</t>
  </si>
  <si>
    <t>TOTAL
COST</t>
  </si>
  <si>
    <t>TOTAL BID PRICE</t>
  </si>
  <si>
    <t xml:space="preserve">TOTAL LABOR COST  </t>
  </si>
  <si>
    <t>UNIT MATERIAL
COST</t>
  </si>
  <si>
    <t>DWG. NO.</t>
  </si>
  <si>
    <t>DETAIL NO.</t>
  </si>
  <si>
    <t xml:space="preserve">TOTAL LABOR HOURS  </t>
  </si>
  <si>
    <t>SR. NO.</t>
  </si>
  <si>
    <t>SUBTOTAL MATERIAL</t>
  </si>
  <si>
    <t>SUBTOTAL LABOR</t>
  </si>
  <si>
    <t>QUOTATION FOR SWITCHGEAR</t>
  </si>
  <si>
    <t>BREAKERS</t>
  </si>
  <si>
    <t>PANELS</t>
  </si>
  <si>
    <t>QUOTATION FOR LIGHTING FIXTURES</t>
  </si>
  <si>
    <t>COMPOSITE LABOR RATE</t>
  </si>
  <si>
    <t>MANHOUR RATE</t>
  </si>
  <si>
    <t>INCLUSIONS</t>
  </si>
  <si>
    <t>THE ESTIMATE INCLUDES THE INFORMATION SHOWN ONLY ON THE DRAWINGS</t>
  </si>
  <si>
    <t>INCLUDES LABOR HOURS FOR INSTALLATION FOR ALL ITEMS</t>
  </si>
  <si>
    <t>NOTES</t>
  </si>
  <si>
    <t xml:space="preserve">LIGHTING FIXTURES </t>
  </si>
  <si>
    <t>FIRESTOPPING IS NOT INCLUDED FOR WALL PENETRATION.</t>
  </si>
  <si>
    <t>PERMITS AND FEES</t>
  </si>
  <si>
    <t>CONDUCTORS - LIGHTING</t>
  </si>
  <si>
    <t>CONDUITS - POWER</t>
  </si>
  <si>
    <t>CONDUCTORS - POWER</t>
  </si>
  <si>
    <t>MISCELLANEOUS</t>
  </si>
  <si>
    <t>BID SUMMARY</t>
  </si>
  <si>
    <t>MATERIAL COST</t>
  </si>
  <si>
    <t>LABOR COST</t>
  </si>
  <si>
    <t>MATERIAL TAX</t>
  </si>
  <si>
    <t>LABOR TAX</t>
  </si>
  <si>
    <t>TOTAL COST</t>
  </si>
  <si>
    <t>OVERHEADS</t>
  </si>
  <si>
    <t>PROFITS</t>
  </si>
  <si>
    <t>TOTAL PRICE</t>
  </si>
  <si>
    <t>TOTALS</t>
  </si>
  <si>
    <t>BID RECAP</t>
  </si>
  <si>
    <t>TOTAL MATERIAL COST</t>
  </si>
  <si>
    <t>TOTAL LABOR COST</t>
  </si>
  <si>
    <t>MATERIAL SALES TAX</t>
  </si>
  <si>
    <t>OVERHEADS @</t>
  </si>
  <si>
    <t>BID SECURITY</t>
  </si>
  <si>
    <t>ALLOWANCES</t>
  </si>
  <si>
    <t>SUB-CONTRACTS</t>
  </si>
  <si>
    <t>BOND PREMIUM</t>
  </si>
  <si>
    <t>JOB EXPENSE</t>
  </si>
  <si>
    <t>TOTAL COST WITH OVERHEADS + PROFIT</t>
  </si>
  <si>
    <t>PROFIT @</t>
  </si>
  <si>
    <t>ALTERNATE BID PRICE</t>
  </si>
  <si>
    <t>BASE BID PRICE</t>
  </si>
  <si>
    <t>MAN LOAD</t>
  </si>
  <si>
    <t>MOBILIZATION / DEMOBILIZATION</t>
  </si>
  <si>
    <t>ELECTRICIAN RATE</t>
  </si>
  <si>
    <t>SUPERVISOR RATE</t>
  </si>
  <si>
    <t>UNSKILLED LABOR RATE</t>
  </si>
  <si>
    <t>TOTAL MANHOURS WITH SUPERVISION</t>
  </si>
  <si>
    <t>NUMBER OF MAN-DAYS</t>
  </si>
  <si>
    <t>PREVAILING WAGE RATE</t>
  </si>
  <si>
    <t>N/A</t>
  </si>
  <si>
    <t>MAN-LOADING AND SUPERVISION ANALYSIS</t>
  </si>
  <si>
    <t>INSERT VALUES IN YELLOW HIGHLIGHTED CELLS WHERE APPLICABLE</t>
  </si>
  <si>
    <t>ROUGH-IN FOR LOW VOLTAGE SYSTEM</t>
  </si>
  <si>
    <t>ROUGH-IN FOR FIRE ALARM SYSTEM</t>
  </si>
  <si>
    <t>LIGHTING SUPPORTS</t>
  </si>
  <si>
    <t>SITE LIGHTING FIXTURES</t>
  </si>
  <si>
    <t>SITE LIGHTING POLES</t>
  </si>
  <si>
    <t>DEMOLITION</t>
  </si>
  <si>
    <t>REMOVAL</t>
  </si>
  <si>
    <t>REINSTALLATION</t>
  </si>
  <si>
    <t>EQUIPMENT CONNECTIONS</t>
  </si>
  <si>
    <r>
      <rPr>
        <b/>
        <sz val="11"/>
        <color theme="1"/>
        <rFont val="Calibri"/>
        <family val="2"/>
        <scheme val="minor"/>
      </rPr>
      <t>Terms and Conditions/Disclaimer:</t>
    </r>
    <r>
      <rPr>
        <sz val="11"/>
        <color theme="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</si>
  <si>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SPLICE PULLBOX</t>
  </si>
  <si>
    <t>SCOTCHLOCK CONNECTOR</t>
  </si>
  <si>
    <t>COMPRESSION CONNECTOR</t>
  </si>
  <si>
    <r>
      <rPr>
        <b/>
        <sz val="11"/>
        <rFont val="Calibri"/>
        <family val="2"/>
        <scheme val="minor"/>
      </rPr>
      <t>Terms and Conditions/Disclaimer:</t>
    </r>
    <r>
      <rPr>
        <sz val="1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</si>
  <si>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#3/0 THHN</t>
  </si>
  <si>
    <t>#4/0 THHN</t>
  </si>
  <si>
    <t>#1 THHN</t>
  </si>
  <si>
    <t xml:space="preserve">#2 THHN </t>
  </si>
  <si>
    <t xml:space="preserve">#6 THHN </t>
  </si>
  <si>
    <t>3/4" X 10' COPPER CLAD GROUND ROD</t>
  </si>
  <si>
    <t>15A/1P DISCONNECT SWITCH</t>
  </si>
  <si>
    <t>30A/3P DISCONNECT SWITCH NEMA 3R</t>
  </si>
  <si>
    <t>20A/3P FUSED DISCONNECT SWITCH</t>
  </si>
  <si>
    <t>40A/3P DISCONNECT SWITCH NEMA 3R</t>
  </si>
  <si>
    <t>70A/3P DISCONNECT SWITCH NEMA 3R</t>
  </si>
  <si>
    <t xml:space="preserve">20A/1P COMBINATION STARTER/DISCONNECT SWITCH </t>
  </si>
  <si>
    <t>15A/1P CIRCUIT BREAKER</t>
  </si>
  <si>
    <t>15A/1P CIRCUIT BREAKER HACR</t>
  </si>
  <si>
    <t xml:space="preserve">20A/1P CIRCUIT BREAKER </t>
  </si>
  <si>
    <t>20A/1P CIRCUIT BREAKER HACR</t>
  </si>
  <si>
    <t>20A/2P CIRCUIT BREAKER</t>
  </si>
  <si>
    <t>20A/2P CIRCUIT BREAKER HACR</t>
  </si>
  <si>
    <t>20A/3P CIRCUIT BREAKER HACR</t>
  </si>
  <si>
    <t>25A/1P CIRCUIT BREAKER</t>
  </si>
  <si>
    <t>30A/2P CIRCUIT BREAKER</t>
  </si>
  <si>
    <t>30A/2P CIRCUIT BREAKER HACR</t>
  </si>
  <si>
    <t>30A/3P CIRCUIT BREAKER</t>
  </si>
  <si>
    <t>40A/2P CIRCUIT BREAKER</t>
  </si>
  <si>
    <t>40A/3P SHUNT TRIP CIRCUIT BREAKER HACR</t>
  </si>
  <si>
    <t>50A/2P CIRCUIT BREAKER</t>
  </si>
  <si>
    <t>60A/2P CIRCUIT BREAKER</t>
  </si>
  <si>
    <t>70A/3P CIRCUIT BREAKER HACR</t>
  </si>
  <si>
    <t>100A/3P CIRCUIT BREAKER</t>
  </si>
  <si>
    <t>200A/3P CIRCUIT BREAKER</t>
  </si>
  <si>
    <t>100A MAIN CIRCUIT BREAKER</t>
  </si>
  <si>
    <t>300A MAIN CIRCUIT BREAKER</t>
  </si>
  <si>
    <t>200A MAIN CIRCUIT BREAKER</t>
  </si>
  <si>
    <t>600A MAIN CIRCUIT BREAKER</t>
  </si>
  <si>
    <t>PANEL KP, 
100A MCB, 208Y/120V, 3 PHASE, 4 WIRE, 22K AIC, RECESSED MOUNTED, 
NEMA 3R</t>
  </si>
  <si>
    <t>PANEL DRA, 
300A MCB 120/240V, 1 PHASE, 4 WIRE, 22K AIC, SURFACE MOUNTED,</t>
  </si>
  <si>
    <t>PANEL DRH, 
200A MCB, 208/120V, 3 PHASE, 4 WIRE, 22K AIC, SURFACE MOUNTED,</t>
  </si>
  <si>
    <t>PANEL DRP, 
600A MCB, 208/120, 3 PHASE, 4 WIRE, 42K AIC, SURFACE MOUNTED,</t>
  </si>
  <si>
    <t xml:space="preserve">MAIN KITCHEN CONTROL PANEL </t>
  </si>
  <si>
    <t>T1, 
75KVA TRANSFORMER</t>
  </si>
  <si>
    <t xml:space="preserve">SPD </t>
  </si>
  <si>
    <t>CT CABINET</t>
  </si>
  <si>
    <t>600A UTILITY METER</t>
  </si>
  <si>
    <t>CONNECTION FOR CU</t>
  </si>
  <si>
    <t>CONNECTION FOR EBBH</t>
  </si>
  <si>
    <t>CONNECTION FOR EF</t>
  </si>
  <si>
    <t>CONNECTION FOR F</t>
  </si>
  <si>
    <t>CONNECTION FOR GWH</t>
  </si>
  <si>
    <t>CONNECTION FOR L</t>
  </si>
  <si>
    <t>CONNECTION FOR MAU</t>
  </si>
  <si>
    <t>CONNECTION FOR RH</t>
  </si>
  <si>
    <t>CONNECTION FOR RP</t>
  </si>
  <si>
    <t>CONNECTION FOR RTU</t>
  </si>
  <si>
    <t>12"X12"  HAND HOLE</t>
  </si>
  <si>
    <t>24"X24"  HAND HOLE</t>
  </si>
  <si>
    <t>36"X36"  HAND HOLE</t>
  </si>
  <si>
    <t>APPLIANCE CONTACTOR ENCLOSURE</t>
  </si>
  <si>
    <t xml:space="preserve">EV CHARGING STATION </t>
  </si>
  <si>
    <t>#12/2C SOLID MC</t>
  </si>
  <si>
    <t>CONDUCTORS - EQUIPMENT</t>
  </si>
  <si>
    <t>CONDUITS - EQUIPMENT</t>
  </si>
  <si>
    <t>CONDUITS - SITE LIGHTING</t>
  </si>
  <si>
    <t>CONDUCTORS - SITE LIGHTING</t>
  </si>
  <si>
    <t>NYLON PULL CORD</t>
  </si>
  <si>
    <t xml:space="preserve">3/4"C FLEX S </t>
  </si>
  <si>
    <t>1 1/4"C LFMC</t>
  </si>
  <si>
    <t>3/4"C FLEX S</t>
  </si>
  <si>
    <t>3/4"C LFMC</t>
  </si>
  <si>
    <t>#4 THHN</t>
  </si>
  <si>
    <t xml:space="preserve">#8 THHN </t>
  </si>
  <si>
    <t>DOUBLE DUPLEX RECEPTACLE</t>
  </si>
  <si>
    <t>DUPLEX RECEPTACLE WP GFCI</t>
  </si>
  <si>
    <t>JUNCTION BOX</t>
  </si>
  <si>
    <t xml:space="preserve">MAGNETIC DOOR HOLDER </t>
  </si>
  <si>
    <t xml:space="preserve">PEDESTAL MOUNT PUSH BUTTON DOOR OPENER </t>
  </si>
  <si>
    <t>PUSH BUTTON</t>
  </si>
  <si>
    <t>SM, _x000D_
FRACTIONAL HP STARTER</t>
  </si>
  <si>
    <t>WALL MOUNTED JUNCTION BOX</t>
  </si>
  <si>
    <t>A, _x000D_
RECESSED MOUNTED 2' X 4' LED VOLUMETRIC FLAT PANEL, _x000D_
DECO LIGHTING: #SKYLER-24-35-303540-UNV-J9</t>
  </si>
  <si>
    <t>AE, _x000D_
RECESSED MOUNTED 2' X 4' LED VOLUMETRIC FLAT PANEL WITH 90 MINUTE BATTERY BACKUP, _x000D_
DECO LIGHTING: #SKYLER-24-35-303540-UNV-E-J9</t>
  </si>
  <si>
    <t>B, _x000D_
RECESSED MOUNTED 2' X 2' LED VOLUMETRIC FLAT PANEL, _x000D_
DECO LIGHTING: #SKYLER-2-35-303540-UNV-J9</t>
  </si>
  <si>
    <t>BE, _x000D_
RECESSED MOUNTED 2' X 2' LED VOLUMETRIC FLAT PANEL WITH 90 MINUTES BATTERY BACKUP, _x000D_
DECO LIGHTING: #SKYLER-2-35-303540-UNV-E-J9</t>
  </si>
  <si>
    <t>C, _x000D_
4.5" DIA LED RECESSED DOWNLIGHT, _x000D_
H.E. WILLIAMS: #4DR-TL-L10-835-DIM-UNV-OW-OF-CS-J9</t>
  </si>
  <si>
    <t>C1, _x000D_
4.5" DIA LED RECESSED DOWNLIGHT, _x000D_
H.E. WILLIAMS: #4DR-TL-L10-835-DIM-UNV-OW-OF-CS-WET/CC-J9</t>
  </si>
  <si>
    <t>CE, _x000D_
4.5" DIA LED RECESSED DOWNLIGHT WITH 90 MINUTES BATTERY BACKUP, _x000D_
H.E. WILLIAMS: #4DR-TL-L10-835EM/10W-DIM-UNV-OW-OF-CS-J9</t>
  </si>
  <si>
    <t>D, _x000D_
PENDANT MOUNTED 31.5" LED DECORATIVE PENDANT WITH 90 MINUTES BATTERY BACKUP BODINE BALLAST - CAT: #BSL10T3UAK55PKIS, _x000D_
BRUCK: #WEP-PAU-X-LE26-35-K-X-X-SHADE-J9/SA19-11-OMNI-927</t>
  </si>
  <si>
    <t>D1, _x000D_
PENDANT MOUNTED 19.75" LED DECORATIVE PENDANT, _x000D_
BRUCK: #WEP-PAU-60-LE26-35-K-X-X-SHADE-J9/SA19-11-OMNI-927</t>
  </si>
  <si>
    <t>F, _x000D_
3" WIDE 4' LONG SURFACE MOUNTED LINEAR WARP, _x000D_
COLUMBIA LIGHTING: #MPS4-35HL-CW-ED-U-J9</t>
  </si>
  <si>
    <t>FE, _x000D_
3" WIDE 4' LONG SURFACE MOUNTED LINEAR WARP WITH 90 MINUTES BATTERY BACKUP, _x000D_
COLUMBIA LIGHTING: #MPS4-35HL-CW-ED-U-ELL14-J9</t>
  </si>
  <si>
    <t>GE, _x000D_
PENDANT MOUNTED LED DECORATIVE RING PENDANTS (2) 2' DIA, (1) 3' DIA, _x000D_
ALW: #MR1.5-3M/2/3/2-CSS-LOW-80-3500K-0/10V/0%-LENS-LOW-80-3500K-0/10V/0%-LENS-UNV-EMB-J9</t>
  </si>
  <si>
    <t>H, _x000D_
PENDANT 10" DIA LED DECORATIVE PENDANT, _x000D_
ALW: #MSDP-D-V-D-10-83-35-60-SS##-J9</t>
  </si>
  <si>
    <t>HE, _x000D_
PENDANT 10" DIA LED DECORATIVE PENDANT WITH 90 MINUTES BATTERY BACKUP, _x000D_
ALW: #MSDP-D-V-D-10-83-35-60-SS##-J9</t>
  </si>
  <si>
    <t>K, _x000D_
WALL MOUNTED LED WALL SCONCE, _x000D_
MODERN FORMS: #WS-W68618-3000K-J9</t>
  </si>
  <si>
    <t>L, _x000D_
SURFACE MOUNTED LED 4' LONG COVE LIGHT, _x000D_
ECOSENSE: #L30-I-48-08-35-80-MULT-120 (LEADER CABLE - CAT: #CBL-4P-LWH-LDR-UNV-10)</t>
  </si>
  <si>
    <t>X, _x000D_
WALL MOUNTED LED EXIT SIGN, _x000D_
H.E. WILLIAMS: #EXIT/EM/LED-R-WHT-NH-D</t>
  </si>
  <si>
    <t>X1, _x000D_
WALL MOUNTED LED EXIT SIGN WITH 90 MINUTES BATTERY BACKUP, _x000D_
H.E. WILLIAMS: #EXIT/EM/LED-R-WHT-NH-RC-D</t>
  </si>
  <si>
    <t>XR, _x000D_
WALL MOUNTED LED DUAL REMOTE HEADS, _x000D_
H.E. WILLIAMS: #WETDRHL-P-WHT-HL-MV</t>
  </si>
  <si>
    <t xml:space="preserve">CEILING FAN </t>
  </si>
  <si>
    <t>POLE MOUNTED LED FLOOD LIGHT WITH PHOTOCELL, 
LSI LIGHTING CAT: #SSA-LED-18L-ACR-FT-UNV-DIM-50-CR7P-BRZ-PM</t>
  </si>
  <si>
    <t>LIGHT SWITCH WP NEMA 3R</t>
  </si>
  <si>
    <t>OS, _x000D_
OCCUPANCY SENSOR</t>
  </si>
  <si>
    <t>S, _x000D_
SINGLE POLE SWITCH</t>
  </si>
  <si>
    <t>S3, _x000D_
3 WAY TOGGLE SWITCH</t>
  </si>
  <si>
    <t>S4, _x000D_
4 WAY TOGGLE SWITCH</t>
  </si>
  <si>
    <t>SD3, _x000D_
3 WAY DIMMER SWITCH</t>
  </si>
  <si>
    <t>SF, _x000D_
SINGLE POLE SWITCH FOR CEILING FAN</t>
  </si>
  <si>
    <t>SOS, _x000D_
OCCUPANCY SENSOR SWITCH</t>
  </si>
  <si>
    <t>TIME CLOCK, _x000D_
INTERMATIC MODEL: #ET91615CR OR APPROVED EQUAL</t>
  </si>
  <si>
    <t>SPLICE KIT IN WEATHERPROOF JUNCTION BOX NEMA 3R</t>
  </si>
  <si>
    <t>TROV SLIM WIRE BOX, _x000D_
ECOSENSE CAT: #L30-A-WIREBOX OR APPROVED EQUAL</t>
  </si>
  <si>
    <t xml:space="preserve">3/4" X 5' FIRE RATED PLYWOOD </t>
  </si>
  <si>
    <t>CEILING MOUNTED DATA OUTLET WP</t>
  </si>
  <si>
    <t xml:space="preserve">COMMUNICATION CABINET </t>
  </si>
  <si>
    <t>COMMUNICATION CABINET NEMA 3R</t>
  </si>
  <si>
    <t xml:space="preserve">DATA AND SECURITY RACK </t>
  </si>
  <si>
    <t xml:space="preserve">DATA OUTLET </t>
  </si>
  <si>
    <t>TELE/DATA OUTLET</t>
  </si>
  <si>
    <t>WIFI</t>
  </si>
  <si>
    <t>WIFI WEATHERPROOF</t>
  </si>
  <si>
    <t>PULL STRING</t>
  </si>
  <si>
    <t>FIRE ALARM SYSTEM</t>
  </si>
  <si>
    <t>#14/2C FPLP</t>
  </si>
  <si>
    <t xml:space="preserve">ADDRESSABLE MODULE </t>
  </si>
  <si>
    <t>CARBON MONOXIDE DETECTOR WP</t>
  </si>
  <si>
    <t>CO, _x000D_
CARBON MONOXIDE</t>
  </si>
  <si>
    <t>DUCT SMOKE DETECTOR WP</t>
  </si>
  <si>
    <t xml:space="preserve">FACP, 
FIRE ALARM CONTROL PANEL </t>
  </si>
  <si>
    <t xml:space="preserve">FIRE ALARM PULL STATION </t>
  </si>
  <si>
    <t>FIRE ALARM STROBE LIGHT</t>
  </si>
  <si>
    <t xml:space="preserve">H, _x000D_
HEAT DETECTOR </t>
  </si>
  <si>
    <t>HS, _x000D_
COMBINATION HEAT/SMOKE DETECTOR</t>
  </si>
  <si>
    <t xml:space="preserve">KNOX BOX </t>
  </si>
  <si>
    <t xml:space="preserve">REMOTE INTERNET PORTAL </t>
  </si>
  <si>
    <t>S, _x000D_
SMOKE DETECTOR</t>
  </si>
  <si>
    <t>S-CO, _x000D_
SMOKE DETECTOR WITH CARBON MONOXIDE DETECTOR</t>
  </si>
  <si>
    <t xml:space="preserve">REMOVAL EXISTING LIGHT POLE AND LIGHT WITH ASSOCIATED WIRING BACK SOURCE TO PANEL </t>
  </si>
  <si>
    <t>REINSTALLATION OF EXISTING WIFI</t>
  </si>
  <si>
    <t>REINSTALLATION OF EXISTING SECURITY CAMERA</t>
  </si>
  <si>
    <t>TEMPORARY</t>
  </si>
  <si>
    <t>5/8" X 8' COPPER CLAD GROUND ROD</t>
  </si>
  <si>
    <t>100A/2P/60AF TRAILER DISCONNECT SWITCH NEMA 3R</t>
  </si>
  <si>
    <t>400A MAIN CIRCUIT BREAKER</t>
  </si>
  <si>
    <t>TEMPORARY PANEL TEMP, 
400A MCB, 120/240V, 1 PHASE, 3 WIRE, 22K AIC, SURFACE MOUNTED, NEMA 3R</t>
  </si>
  <si>
    <t>72" H X 54"W X 18"D OUTDOOR SERVICE WEATHERPROOF ENCLOSURE #SCE-72XM5418G OR APPROVED EQUAL NEMA 3R</t>
  </si>
  <si>
    <t>UTILITY METER</t>
  </si>
  <si>
    <t>SPD</t>
  </si>
  <si>
    <t>18" LED LIGHT FIXTURE #SCE-LF18 OR APPROVED EQUAL</t>
  </si>
  <si>
    <t>REMOVAL OF EXISTING DATA OUTLET</t>
  </si>
  <si>
    <t xml:space="preserve">REMOVAL OF EXISTING RECEPTACLE </t>
  </si>
  <si>
    <t xml:space="preserve">REMOVAL OF EXISTING SERVICE ENCLOSURE </t>
  </si>
  <si>
    <t xml:space="preserve">REMOVAL OF EXISTING TEMPORARY DISCONNECT SWITCH </t>
  </si>
  <si>
    <t>24 VOLT EXTERNAL TRANSFORMER</t>
  </si>
  <si>
    <t xml:space="preserve">3/4" FIRE RATED PLYWOOD </t>
  </si>
  <si>
    <t>DATA AND SECURITY RACK</t>
  </si>
  <si>
    <t xml:space="preserve">WIFI WEATHERPROOF </t>
  </si>
  <si>
    <t>CONNECTION FOR H</t>
  </si>
  <si>
    <t xml:space="preserve">JUNCTION BOX </t>
  </si>
  <si>
    <t>6' HANGER SUPPORT WIRE</t>
  </si>
  <si>
    <t>EARTH QUAKE CLIPS</t>
  </si>
  <si>
    <t>SAW CUTTING AND PATCHING</t>
  </si>
  <si>
    <t xml:space="preserve">ALARM COMMUNICATOR </t>
  </si>
  <si>
    <t>AUXILIARY NOTIFICATION BOOSTER PANEL W/BATTERY BACKUP CONTROLLED &amp; MONITORED BY FACP</t>
  </si>
  <si>
    <t>COMBINATION FIRE ALARM SPEAKER/STROBE</t>
  </si>
  <si>
    <t>COMBINATION FIRE ALARM SPEAKER/STROBE WP</t>
  </si>
  <si>
    <t>RECEPTACLE GFCI NEMA 5-20R WITH COVER PLATE</t>
  </si>
  <si>
    <t>DIGITAL TIME CLOCK INTERMATIC #ET91615CR OR APPROVED EQUAL</t>
  </si>
  <si>
    <t>CONDUITS - LOW VOLTAGE</t>
  </si>
  <si>
    <t>REMOVAL OF EXISTING BOLLARD FOR COMMUNICATION AND SERVICE ENCLOSURE</t>
  </si>
  <si>
    <t xml:space="preserve">REMOVAL OF EXISTING COMMUNICATION ENCLOSURE </t>
  </si>
  <si>
    <t>2'-4" W X 6" D TRANCHING AND BACKFILLING</t>
  </si>
  <si>
    <t>2'-6" W X 1" D TRANCHING AND BACKFILLING</t>
  </si>
  <si>
    <t>#2 XHHW</t>
  </si>
  <si>
    <t>MC CABLE IS USED FOR ALL BRANCHES AND HOME RUNS</t>
  </si>
  <si>
    <t xml:space="preserve">ALL MECHANICAL EQUIPMENT WIRE IN CONDUIT </t>
  </si>
  <si>
    <t>FPLP CABLE IS USED FOR ALL FIRE ALARM DEVICES</t>
  </si>
  <si>
    <t>ELECTRICAL SHEET #E-303 IS NOT SHON IN OUR BID SET. PLEASE NOTE IT.</t>
  </si>
  <si>
    <t>DEMOLITION WORK IS ONLY SHOWN ON SITE PLAN, PLEASE NOTE IT</t>
  </si>
  <si>
    <t>REMOVE OF ALL ELECTRICAL DEVICES IN THIS AREA</t>
  </si>
  <si>
    <t>#350 THHN</t>
  </si>
  <si>
    <t>#350 XHHW</t>
  </si>
  <si>
    <t>#8 THW</t>
  </si>
  <si>
    <t>#4 THW</t>
  </si>
  <si>
    <t>#4/0 THW</t>
  </si>
  <si>
    <t>#2 THW</t>
  </si>
  <si>
    <t>#3 THW</t>
  </si>
  <si>
    <t>#12 THW SOLID</t>
  </si>
  <si>
    <t>#12 THHN SOLID</t>
  </si>
  <si>
    <t>BACK BOX</t>
  </si>
  <si>
    <t>BACK BOX WP</t>
  </si>
  <si>
    <t>#12/2C FPLP</t>
  </si>
  <si>
    <t>DEVICES - LOW VOLTAGE</t>
  </si>
  <si>
    <t>#2/0 BARE COPPER - 19-STRAND</t>
  </si>
  <si>
    <t>TROV SLIM WIRE BOX, 
ECOSENSE CAT: #L30-A-WIREBOX OR APPROVED EQUAL</t>
  </si>
  <si>
    <t>12'-0" 3" DIA ROUND GALVANIZED STEEL LIGHT POLE WITH: 3" DIA GALVANIZED STEEL ANCHOR BASE W/ (2) 1/2" ANCHOR BOLTS (4 PER POST)W/ CONCRETE PAD</t>
  </si>
  <si>
    <t>CONCRETE PAD FOR OUTDOOR ENCLOSURE</t>
  </si>
  <si>
    <t>SM, 
FRACTIONAL HP STARTER</t>
  </si>
  <si>
    <t>QUOTATION FOR LIGHTING CONTROLS</t>
  </si>
  <si>
    <t>SQ FT</t>
  </si>
  <si>
    <t>3"     CONDUIT - EMT</t>
  </si>
  <si>
    <t>3"     ELBOW 90 DEG - EMT</t>
  </si>
  <si>
    <t>3"     CONN COMP STL - EMT</t>
  </si>
  <si>
    <t>3"     COUPLING COMP STL - EMT</t>
  </si>
  <si>
    <t>3"     BUSHING - PLASTIC</t>
  </si>
  <si>
    <t>3"     1-H STRAP - RMC / EMT- STEEL</t>
  </si>
  <si>
    <t>3/8-16x 2 1/4 WEDGE ANCHOR - 1 1/2" MIN DEPTH</t>
  </si>
  <si>
    <t>3"     CONDUIT - PVC40</t>
  </si>
  <si>
    <t>3"     ELBOW 90 DEG - RMC - GALV</t>
  </si>
  <si>
    <t>3"     LOCKNUT - STEEL</t>
  </si>
  <si>
    <t>3"     COUPLING - PVC</t>
  </si>
  <si>
    <t>3"     ADAPTER FEM - PVC</t>
  </si>
  <si>
    <t>3"     CONDUIT - RMC - GALV</t>
  </si>
  <si>
    <t>3"     COUPLING - RMC - GALV</t>
  </si>
  <si>
    <t>3"     MEASURE CUT &amp; THREAD LABOR - RMC - GALV</t>
  </si>
  <si>
    <t>3"     SPRING STL CONDUIT CLAMP W/ BOLT</t>
  </si>
  <si>
    <t>2 1/2" CONDUIT - EMT</t>
  </si>
  <si>
    <t>2 1/2" ELBOW 90 DEG - EMT</t>
  </si>
  <si>
    <t>2 1/2" CONN COMP STL - EMT</t>
  </si>
  <si>
    <t>2 1/2" COUPLING COMP STL - EMT</t>
  </si>
  <si>
    <t>2 1/2" BUSHING - PLASTIC</t>
  </si>
  <si>
    <t>2 1/2" 1-H STRAP - RMC / EMT- STEEL</t>
  </si>
  <si>
    <t>1 1/2" CONDUIT - EMT</t>
  </si>
  <si>
    <t>1 1/2" ELBOW 90 DEG - EMT</t>
  </si>
  <si>
    <t>1 1/2" CONN COMP STL - EMT</t>
  </si>
  <si>
    <t>1 1/2" COUPLING COMP STL - EMT</t>
  </si>
  <si>
    <t>1 1/2" BUSHING - PLASTIC</t>
  </si>
  <si>
    <t>1 1/2" 1-H STRAP - EMT - STEEL</t>
  </si>
  <si>
    <t>1/4-20x 1 3/4 WEDGE ANCHOR - 1 1/8" MIN DEPTH</t>
  </si>
  <si>
    <t>1 1/2" CONDUIT - PVC40</t>
  </si>
  <si>
    <t>1 1/2" ELBOW 90 DEG - RMC - GALV</t>
  </si>
  <si>
    <t>1 1/2" LOCKNUT - STEEL</t>
  </si>
  <si>
    <t>1 1/2" COUPLING - PVC</t>
  </si>
  <si>
    <t>1 1/2" ADAPTER FEM - PVC</t>
  </si>
  <si>
    <t>1"     CONDUIT - PVC40</t>
  </si>
  <si>
    <t>1"     ELBOW 90 DEG - RMC - GALV</t>
  </si>
  <si>
    <t>1"     LOCKNUT - STEEL</t>
  </si>
  <si>
    <t>1"     COUPLING - PVC</t>
  </si>
  <si>
    <t>1"     ADAPTER FEM - PVC</t>
  </si>
  <si>
    <t xml:space="preserve">  3/4" CONDUIT - PVC40</t>
  </si>
  <si>
    <t xml:space="preserve">  3/4" ELBOW 90 DEG - RMC - GALV</t>
  </si>
  <si>
    <t xml:space="preserve">  3/4" LOCKNUT - STEEL</t>
  </si>
  <si>
    <t xml:space="preserve">  3/4" COUPLING - PVC</t>
  </si>
  <si>
    <t xml:space="preserve">  3/4" ADAPTER FEM - PVC</t>
  </si>
  <si>
    <t xml:space="preserve">  3/4" CONDUIT - EMT</t>
  </si>
  <si>
    <t xml:space="preserve">  3/4" CONN COMP STL - EMT</t>
  </si>
  <si>
    <t xml:space="preserve">  3/4" COUPLING COMP STL - EMT</t>
  </si>
  <si>
    <t xml:space="preserve">  3/4" 1-H STRAP - EMT - STEEL</t>
  </si>
  <si>
    <t>#8  TO #10x   7/8 PLAS ANCHOR (3/16)</t>
  </si>
  <si>
    <t>#10x 1     P/H SELF-TAP SCREW</t>
  </si>
  <si>
    <t xml:space="preserve">  3/4" CONDUIT - RMC - GALV</t>
  </si>
  <si>
    <t xml:space="preserve">  3/4" MEASURE CUT &amp; THREAD LABOR - RMC - GALV</t>
  </si>
  <si>
    <t xml:space="preserve">  3/4" 1-H STRAP - RMC - MALL</t>
  </si>
  <si>
    <t>4 9/16x 1 15/16" DEEP CAST BOX W/ 4x   3/4" HUBS - CI</t>
  </si>
  <si>
    <t>COVER ROUND BLANK - CI</t>
  </si>
  <si>
    <t>1 1/4" CONDUIT - PVC40</t>
  </si>
  <si>
    <t>1 1/4" ELBOW 90 DEG - RMC - GALV</t>
  </si>
  <si>
    <t>1 1/4" LOCKNUT - STEEL</t>
  </si>
  <si>
    <t>1 1/4" COUPLING - PVC</t>
  </si>
  <si>
    <t>1 1/4" ADAPTER FEM - PVC</t>
  </si>
  <si>
    <t>1 1/4" CONDUIT - EMT</t>
  </si>
  <si>
    <t>1 1/4" CONN COMP STL - EMT</t>
  </si>
  <si>
    <t>1 1/4" COUPLING COMP STL - EMT</t>
  </si>
  <si>
    <t>1 1/4" BUSHING - PLASTIC</t>
  </si>
  <si>
    <t>1 1/4" 1-H STRAP - EMT - STEEL</t>
  </si>
  <si>
    <t>1 1/4" CONDUIT - RMC - GALV</t>
  </si>
  <si>
    <t>1 1/4" COUPLING - RMC - GALV</t>
  </si>
  <si>
    <t>1 1/4" MEASURE CUT &amp; THREAD LABOR - RMC - GALV</t>
  </si>
  <si>
    <t>1 1/2" EMT &amp; 1 1/4" RMC / IMC SPRING STL CLAMP W/ BOLT</t>
  </si>
  <si>
    <t>1"     CONDUIT - EMT</t>
  </si>
  <si>
    <t>1"     CONN COMP STL - EMT</t>
  </si>
  <si>
    <t>1"     COUPLING COMP STL - EMT</t>
  </si>
  <si>
    <t>1"     1-H STRAP - EMT - STEEL</t>
  </si>
  <si>
    <t>1"     CONDUIT - RMC - GALV</t>
  </si>
  <si>
    <t>1"     MEASURE CUT &amp; THREAD LABOR - RMC - GALV</t>
  </si>
  <si>
    <t>1"     1-H STRAP - RMC - MALL</t>
  </si>
  <si>
    <t>4 9/16x 1 15/16" DEEP CAST BOX W/ 4x 1"     HUBS - CI</t>
  </si>
  <si>
    <t>2"     CONDUIT - PVC40</t>
  </si>
  <si>
    <t>2"     ELBOW 90 DEG - RMC - GALV</t>
  </si>
  <si>
    <t>2"     LOCKNUT - STEEL</t>
  </si>
  <si>
    <t>2"     COUPLING - PVC</t>
  </si>
  <si>
    <t>2"     ADAPTER FEM - PVC</t>
  </si>
  <si>
    <t>2 1/2" CONDUIT - PVC40</t>
  </si>
  <si>
    <t>2 1/2" ELBOW 90 DEG - RMC - GALV</t>
  </si>
  <si>
    <t>2 1/2" LOCKNUT - STEEL</t>
  </si>
  <si>
    <t>2 1/2" COUPLING - PVC</t>
  </si>
  <si>
    <t>2 1/2" ADAPTER FEM - PVC</t>
  </si>
  <si>
    <t>DUPLEX RECEPTACLE GFCI WP</t>
  </si>
  <si>
    <t>4x 2 1/8" SQ BOX COMB KO W/ nVGR1ent CADDY Model #TSB</t>
  </si>
  <si>
    <t>4" SQ 1G PLSTR RING 5/8" RISE</t>
  </si>
  <si>
    <t>GROUND SCREW W/ INSUL #12 LEAD</t>
  </si>
  <si>
    <t>#10x   3/4 P/H SELF-TAP SCREW</t>
  </si>
  <si>
    <t xml:space="preserve">DUPLEX RECEPTACLE </t>
  </si>
  <si>
    <t>DUPLEX RECEPTACLE GFCI</t>
  </si>
  <si>
    <t>DUPLEX RECEPTACLE WITH USB</t>
  </si>
  <si>
    <t>NEMA L6-50R SPECIAL RECEPTACLE</t>
  </si>
  <si>
    <t xml:space="preserve">CEILING MOUNTED DUPLEX RECEPTACLE </t>
  </si>
  <si>
    <t>CEILING MOUNTED DUPLEX RECEPTACLE WP GFCI</t>
  </si>
  <si>
    <t>1G DUPLEX REC PLATE - SS</t>
  </si>
  <si>
    <t>4" SQ 2G PLSTR RING 5/8" RISE</t>
  </si>
  <si>
    <t>2G DUPLEX REC PLATE - SS</t>
  </si>
  <si>
    <t>NEMA 5-15R DUPLEX RECEPTACLE</t>
  </si>
  <si>
    <t>NEMA 5-20R DUPLEX RECEPTACLE</t>
  </si>
  <si>
    <t>NEMA L6-20R DUPLEX RECEPTACLE</t>
  </si>
  <si>
    <t>1G SINGLE REC PLATE - SS</t>
  </si>
  <si>
    <t>1G TGL SWITCH PLATE - SS</t>
  </si>
  <si>
    <t>QUOTATION FOR FIRE ALARM SYSTEM</t>
  </si>
  <si>
    <t>COST &amp; INSTALLATION OF LOW VOLTAGE SYSTEM DEVICES IS NOT INCLUDED</t>
  </si>
  <si>
    <t>ADD QUOTATION FOR LIGHTING FIXTURES, CONTROLS, FIRE ALARM SYSTEM &amp; SWITCHGEAR</t>
  </si>
  <si>
    <t>THE ESTIMATE INCLUDES MATERIAL PRICES (EXCEPT FOR QUOTED ITEMS - LIGHTING FIXTURES, POLES, CONTROLS, FIRE ALARM SYSTEM AND SWITCHGEAR)</t>
  </si>
  <si>
    <t>QUOTATION FOR LIGHTING FIXTURE &amp; POLES</t>
  </si>
  <si>
    <r>
      <t xml:space="preserve">ALTERNATE </t>
    </r>
    <r>
      <rPr>
        <b/>
        <sz val="11"/>
        <color theme="1"/>
        <rFont val="Calibri"/>
        <family val="2"/>
        <scheme val="minor"/>
      </rPr>
      <t>(ADD DESCRIPTION &amp; SHEET NO.)</t>
    </r>
  </si>
  <si>
    <t xml:space="preserve">ALTERNATE </t>
  </si>
  <si>
    <t>#6/2C, #10/1C MC</t>
  </si>
  <si>
    <t>#12/4C SOLID MC</t>
  </si>
  <si>
    <t>#14 THHN</t>
  </si>
  <si>
    <t>CONDUITS - LIGHTING</t>
  </si>
  <si>
    <t xml:space="preserve">3/4"C EMT </t>
  </si>
  <si>
    <t xml:space="preserve">#10 THHN </t>
  </si>
  <si>
    <t xml:space="preserve">#10 THW </t>
  </si>
  <si>
    <t xml:space="preserve">#12 THHN </t>
  </si>
  <si>
    <t>#12 THW</t>
  </si>
  <si>
    <t xml:space="preserve">  3/4"C EMT</t>
  </si>
  <si>
    <t>#12 THHN</t>
  </si>
  <si>
    <t xml:space="preserve">#12 THW </t>
  </si>
  <si>
    <t>#10 THHN</t>
  </si>
  <si>
    <t xml:space="preserve">PROJECT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</si>
</sst>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_-* #,##0_-;\-* #,##0_-;_-* &quot;-&quot;_-;_-@_-"/>
    <numFmt numFmtId="165" formatCode="_-* #,##0.00_-;\-* #,##0.00_-;_-* &quot;-&quot;??_-;_-@_-"/>
    <numFmt numFmtId="166" formatCode="_-[$$-409]* #,##0.00_ ;_-[$$-409]* \-#,##0.00\ ;_-[$$-409]* &quot;-&quot;??_ ;_-@_ "/>
    <numFmt numFmtId="167" formatCode="_-* #,##0.00_-;\-* #,##0.00_-;_-* &quot;-&quot;_-;_-@_-"/>
    <numFmt numFmtId="168" formatCode="_-[$$-409]* #,##0_ ;_-[$$-409]* \-#,##0\ ;_-[$$-409]* &quot;-&quot;??_ ;_-@_ "/>
    <numFmt numFmtId="169" formatCode="_-* #,##0.0000_-;\-* #,##0.0000_-;_-* &quot;-&quot;??_-;_-@_-"/>
    <numFmt numFmtId="170" formatCode="_(&quot;$&quot;* #,##0_);_(&quot;$&quot;* \(#,##0\);_(&quot;$&quot;* &quot;-&quot;??_);_(@_)"/>
    <numFmt numFmtId="171" formatCode="0.000%"/>
  </numFmts>
  <fonts count="16" x14ac:knownFonts="1">
    <font>
      <sz val="11"/>
      <color theme="1"/>
      <name val="Calibri"/>
      <family val="2"/>
      <scheme val="minor"/>
    </font>
    <font>
      <sz val="11"/>
      <color theme="1"/>
      <name val="Calibri"/>
      <family val="2"/>
      <scheme val="minor"/>
    </font>
    <font>
      <sz val="12"/>
      <name val="Arial"/>
      <family val="2"/>
    </font>
    <font>
      <sz val="11"/>
      <name val="Calibri"/>
      <family val="2"/>
      <scheme val="minor"/>
    </font>
    <font>
      <b/>
      <sz val="11"/>
      <name val="Calibri"/>
      <family val="2"/>
      <scheme val="minor"/>
    </font>
    <font>
      <b/>
      <sz val="11"/>
      <color theme="1"/>
      <name val="Calibri"/>
      <family val="2"/>
      <scheme val="minor"/>
    </font>
    <font>
      <b/>
      <sz val="12"/>
      <name val="Calibri"/>
      <family val="2"/>
      <scheme val="minor"/>
    </font>
    <font>
      <sz val="11"/>
      <color rgb="FF000000"/>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i/>
      <sz val="12"/>
      <name val="Calibri"/>
      <family val="2"/>
      <scheme val="minor"/>
    </font>
    <font>
      <b/>
      <i/>
      <sz val="12"/>
      <color theme="1"/>
      <name val="Calibri"/>
      <family val="2"/>
      <scheme val="minor"/>
    </font>
    <font>
      <i/>
      <sz val="11"/>
      <color theme="1"/>
      <name val="Calibri"/>
      <family val="2"/>
      <scheme val="minor"/>
    </font>
    <font>
      <b/>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none">
        <fgColor indexed="61"/>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5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cellStyleXfs>
  <cellXfs count="374">
    <xf numFmtId="0" fontId="0" fillId="0" borderId="0" xfId="0"/>
    <xf numFmtId="9" fontId="3" fillId="2" borderId="9" xfId="2" applyFont="1" applyFill="1" applyBorder="1" applyAlignment="1">
      <alignment horizontal="center" vertical="center"/>
    </xf>
    <xf numFmtId="0" fontId="1" fillId="2" borderId="9" xfId="0" applyFont="1" applyFill="1" applyBorder="1" applyAlignment="1">
      <alignment horizontal="center" vertical="center"/>
    </xf>
    <xf numFmtId="167" fontId="1" fillId="2" borderId="9" xfId="4" applyNumberFormat="1"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left" vertical="center" wrapText="1"/>
    </xf>
    <xf numFmtId="166" fontId="0" fillId="0" borderId="9" xfId="0" applyNumberFormat="1" applyBorder="1" applyAlignment="1">
      <alignment horizontal="center" vertical="center"/>
    </xf>
    <xf numFmtId="0" fontId="1" fillId="2" borderId="11" xfId="0" applyFont="1" applyFill="1" applyBorder="1" applyAlignment="1">
      <alignment horizontal="left" vertical="center" wrapText="1"/>
    </xf>
    <xf numFmtId="0" fontId="1" fillId="0" borderId="15" xfId="0" applyFont="1" applyBorder="1" applyAlignment="1">
      <alignment horizontal="left" vertical="center" wrapText="1"/>
    </xf>
    <xf numFmtId="0" fontId="0" fillId="0" borderId="14" xfId="0"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vertical="center"/>
    </xf>
    <xf numFmtId="9" fontId="3" fillId="2" borderId="8" xfId="2" applyFont="1" applyFill="1" applyBorder="1" applyAlignment="1">
      <alignment horizontal="center" vertical="center"/>
    </xf>
    <xf numFmtId="0" fontId="1" fillId="2" borderId="8" xfId="0" applyFont="1" applyFill="1" applyBorder="1" applyAlignment="1">
      <alignment horizontal="center" vertical="center"/>
    </xf>
    <xf numFmtId="9" fontId="3" fillId="2" borderId="11" xfId="2" applyFont="1" applyFill="1" applyBorder="1" applyAlignment="1">
      <alignment horizontal="center" vertical="center"/>
    </xf>
    <xf numFmtId="0" fontId="1" fillId="2" borderId="11" xfId="0" applyFont="1" applyFill="1" applyBorder="1" applyAlignment="1">
      <alignment horizontal="center" vertical="center"/>
    </xf>
    <xf numFmtId="0" fontId="4" fillId="0" borderId="3" xfId="0" applyFont="1" applyBorder="1" applyAlignment="1">
      <alignment horizontal="center" vertical="center" wrapText="1"/>
    </xf>
    <xf numFmtId="0" fontId="0" fillId="0" borderId="18" xfId="0" applyBorder="1" applyAlignment="1">
      <alignment horizontal="center" vertical="center"/>
    </xf>
    <xf numFmtId="0" fontId="0" fillId="0" borderId="9" xfId="0" applyBorder="1" applyAlignment="1">
      <alignment vertical="center"/>
    </xf>
    <xf numFmtId="9" fontId="0" fillId="0" borderId="9" xfId="2" applyFont="1" applyBorder="1" applyAlignment="1">
      <alignment horizontal="center" vertical="center"/>
    </xf>
    <xf numFmtId="0" fontId="3" fillId="2" borderId="9" xfId="3" applyFont="1" applyFill="1" applyBorder="1" applyAlignment="1">
      <alignment horizontal="center" vertical="center"/>
    </xf>
    <xf numFmtId="167" fontId="0" fillId="0" borderId="9" xfId="4" applyNumberFormat="1" applyFont="1" applyBorder="1" applyAlignment="1">
      <alignment vertical="center"/>
    </xf>
    <xf numFmtId="0" fontId="0" fillId="0" borderId="0" xfId="0" applyAlignment="1">
      <alignment vertical="center"/>
    </xf>
    <xf numFmtId="167" fontId="0" fillId="0" borderId="9" xfId="4" applyNumberFormat="1" applyFont="1" applyBorder="1" applyAlignment="1">
      <alignment horizontal="center" vertical="center"/>
    </xf>
    <xf numFmtId="0" fontId="1" fillId="0" borderId="18" xfId="0" applyFont="1" applyBorder="1" applyAlignment="1">
      <alignment horizontal="center" vertical="center"/>
    </xf>
    <xf numFmtId="0" fontId="0" fillId="0" borderId="9" xfId="0" applyBorder="1" applyAlignment="1">
      <alignment vertical="center" wrapText="1"/>
    </xf>
    <xf numFmtId="167" fontId="4" fillId="0" borderId="3" xfId="4" applyNumberFormat="1" applyFont="1" applyFill="1" applyBorder="1" applyAlignment="1">
      <alignment horizontal="center" vertical="center" wrapText="1"/>
    </xf>
    <xf numFmtId="167" fontId="0" fillId="2" borderId="9" xfId="4" applyNumberFormat="1" applyFont="1" applyFill="1" applyBorder="1" applyAlignment="1">
      <alignment horizontal="center" vertical="center"/>
    </xf>
    <xf numFmtId="166" fontId="1" fillId="0" borderId="0" xfId="4" applyNumberFormat="1"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4" fillId="0" borderId="3" xfId="0" applyFont="1" applyBorder="1" applyAlignment="1">
      <alignment horizontal="center" vertical="center"/>
    </xf>
    <xf numFmtId="167" fontId="1" fillId="0" borderId="9" xfId="4" applyNumberFormat="1" applyFont="1" applyFill="1" applyBorder="1" applyAlignment="1">
      <alignment horizontal="center" vertical="center"/>
    </xf>
    <xf numFmtId="167" fontId="5" fillId="0" borderId="3" xfId="4" applyNumberFormat="1" applyFont="1" applyFill="1" applyBorder="1" applyAlignment="1">
      <alignment horizontal="center" vertical="center" wrapText="1"/>
    </xf>
    <xf numFmtId="1" fontId="1" fillId="0" borderId="37" xfId="4" applyNumberFormat="1" applyFont="1" applyFill="1" applyBorder="1" applyAlignment="1">
      <alignment horizontal="center" vertical="center"/>
    </xf>
    <xf numFmtId="0" fontId="1" fillId="0" borderId="35" xfId="4" applyNumberFormat="1" applyFont="1" applyFill="1" applyBorder="1" applyAlignment="1">
      <alignment horizontal="center" vertical="center"/>
    </xf>
    <xf numFmtId="0" fontId="1" fillId="0" borderId="36" xfId="4" applyNumberFormat="1" applyFont="1" applyFill="1" applyBorder="1" applyAlignment="1">
      <alignment horizontal="center" vertical="center"/>
    </xf>
    <xf numFmtId="0" fontId="0" fillId="0" borderId="27" xfId="0" applyBorder="1" applyAlignment="1">
      <alignment horizontal="center" vertical="center"/>
    </xf>
    <xf numFmtId="167" fontId="1" fillId="2" borderId="11" xfId="4" applyNumberFormat="1" applyFont="1" applyFill="1" applyBorder="1" applyAlignment="1">
      <alignment horizontal="center" vertical="center"/>
    </xf>
    <xf numFmtId="167" fontId="0" fillId="2" borderId="11" xfId="4" applyNumberFormat="1" applyFont="1" applyFill="1"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9" fontId="6" fillId="2" borderId="13" xfId="2" applyFont="1" applyFill="1" applyBorder="1" applyAlignment="1">
      <alignment horizontal="center" vertical="center"/>
    </xf>
    <xf numFmtId="0" fontId="0" fillId="2" borderId="11" xfId="0" applyFill="1" applyBorder="1" applyAlignment="1">
      <alignment horizontal="center" vertical="center"/>
    </xf>
    <xf numFmtId="9" fontId="0" fillId="0" borderId="11" xfId="2" applyFont="1" applyBorder="1" applyAlignment="1">
      <alignment horizontal="center" vertical="center"/>
    </xf>
    <xf numFmtId="0" fontId="0" fillId="0" borderId="11" xfId="0" applyBorder="1" applyAlignment="1">
      <alignment vertical="center" wrapText="1"/>
    </xf>
    <xf numFmtId="167" fontId="1" fillId="2" borderId="8" xfId="4" applyNumberFormat="1" applyFont="1" applyFill="1" applyBorder="1" applyAlignment="1">
      <alignment horizontal="center" vertical="center"/>
    </xf>
    <xf numFmtId="167" fontId="0" fillId="0" borderId="11" xfId="4" applyNumberFormat="1" applyFont="1" applyBorder="1" applyAlignment="1">
      <alignment vertical="center"/>
    </xf>
    <xf numFmtId="0" fontId="14" fillId="0" borderId="42" xfId="0" applyFont="1" applyBorder="1" applyAlignment="1">
      <alignment vertical="center"/>
    </xf>
    <xf numFmtId="0" fontId="14" fillId="0" borderId="10" xfId="0" applyFont="1" applyBorder="1" applyAlignment="1">
      <alignment vertical="center"/>
    </xf>
    <xf numFmtId="1" fontId="0" fillId="0" borderId="9" xfId="0" applyNumberFormat="1" applyBorder="1" applyAlignment="1">
      <alignment horizontal="center" vertical="center"/>
    </xf>
    <xf numFmtId="1" fontId="1" fillId="2" borderId="9"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0" fillId="0" borderId="40" xfId="0" applyBorder="1" applyAlignment="1">
      <alignment horizontal="center" vertical="center"/>
    </xf>
    <xf numFmtId="1" fontId="3" fillId="2" borderId="9" xfId="3" applyNumberFormat="1" applyFont="1" applyFill="1" applyBorder="1" applyAlignment="1">
      <alignment horizontal="center" vertical="center"/>
    </xf>
    <xf numFmtId="0" fontId="14" fillId="0" borderId="3" xfId="0" applyFont="1" applyBorder="1" applyAlignment="1">
      <alignment vertical="center"/>
    </xf>
    <xf numFmtId="167" fontId="1" fillId="0" borderId="5" xfId="4" applyNumberFormat="1" applyFont="1" applyFill="1" applyBorder="1" applyAlignment="1">
      <alignment horizontal="center" vertical="center"/>
    </xf>
    <xf numFmtId="167" fontId="1" fillId="0" borderId="6" xfId="4" applyNumberFormat="1" applyFont="1" applyFill="1" applyBorder="1" applyAlignment="1">
      <alignment horizontal="center" vertical="center"/>
    </xf>
    <xf numFmtId="0" fontId="14" fillId="0" borderId="30" xfId="0" applyFont="1" applyBorder="1" applyAlignment="1">
      <alignment vertical="center"/>
    </xf>
    <xf numFmtId="165" fontId="1" fillId="0" borderId="0" xfId="0" applyNumberFormat="1" applyFont="1" applyAlignment="1">
      <alignment vertical="center"/>
    </xf>
    <xf numFmtId="0" fontId="0" fillId="0" borderId="8" xfId="0" applyBorder="1" applyAlignment="1">
      <alignment vertical="center" wrapText="1"/>
    </xf>
    <xf numFmtId="165" fontId="14" fillId="0" borderId="10" xfId="0" applyNumberFormat="1" applyFont="1" applyBorder="1" applyAlignment="1">
      <alignment vertical="center"/>
    </xf>
    <xf numFmtId="0" fontId="14" fillId="0" borderId="20" xfId="0" applyFont="1" applyBorder="1" applyAlignment="1">
      <alignment vertical="center"/>
    </xf>
    <xf numFmtId="0" fontId="9" fillId="0" borderId="11" xfId="0" applyFont="1" applyBorder="1" applyAlignment="1">
      <alignment vertical="center" wrapText="1"/>
    </xf>
    <xf numFmtId="168" fontId="13" fillId="0" borderId="3" xfId="0" applyNumberFormat="1" applyFont="1" applyBorder="1" applyAlignment="1">
      <alignment vertical="center"/>
    </xf>
    <xf numFmtId="0" fontId="9" fillId="0" borderId="0" xfId="0" applyFont="1" applyAlignment="1">
      <alignment vertical="center"/>
    </xf>
    <xf numFmtId="0" fontId="1" fillId="2" borderId="25"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169" fontId="14" fillId="0" borderId="10" xfId="0" applyNumberFormat="1" applyFont="1" applyBorder="1" applyAlignment="1">
      <alignment vertical="center"/>
    </xf>
    <xf numFmtId="0" fontId="14" fillId="0" borderId="44" xfId="0" applyFont="1" applyBorder="1" applyAlignment="1">
      <alignment vertical="center"/>
    </xf>
    <xf numFmtId="0" fontId="1" fillId="0" borderId="9" xfId="0" applyFont="1" applyBorder="1" applyAlignment="1">
      <alignment vertical="center" wrapText="1"/>
    </xf>
    <xf numFmtId="0" fontId="1" fillId="0" borderId="19" xfId="0" applyFont="1" applyBorder="1" applyAlignment="1">
      <alignment vertical="center"/>
    </xf>
    <xf numFmtId="0" fontId="1" fillId="0" borderId="0" xfId="0" applyFont="1" applyAlignment="1">
      <alignment horizontal="center" vertical="center"/>
    </xf>
    <xf numFmtId="167" fontId="1" fillId="0" borderId="0" xfId="4" applyNumberFormat="1" applyFont="1" applyBorder="1" applyAlignment="1">
      <alignment vertical="center"/>
    </xf>
    <xf numFmtId="0" fontId="1" fillId="0" borderId="0" xfId="0" applyFont="1" applyAlignment="1">
      <alignment vertical="center" wrapText="1"/>
    </xf>
    <xf numFmtId="167" fontId="0" fillId="0" borderId="19" xfId="4" applyNumberFormat="1" applyFont="1" applyBorder="1" applyAlignment="1">
      <alignment horizontal="center" vertical="center"/>
    </xf>
    <xf numFmtId="167" fontId="1" fillId="0" borderId="0" xfId="4" applyNumberFormat="1" applyFont="1" applyBorder="1" applyAlignment="1">
      <alignment horizontal="center" vertical="center"/>
    </xf>
    <xf numFmtId="167" fontId="1" fillId="0" borderId="19" xfId="4" applyNumberFormat="1" applyFont="1" applyBorder="1" applyAlignment="1">
      <alignment horizontal="center" vertical="center"/>
    </xf>
    <xf numFmtId="164" fontId="1" fillId="0" borderId="0" xfId="4" applyFont="1" applyAlignment="1">
      <alignment vertical="center"/>
    </xf>
    <xf numFmtId="167" fontId="1" fillId="0" borderId="39" xfId="4" applyNumberFormat="1" applyFont="1" applyFill="1" applyBorder="1" applyAlignment="1">
      <alignment horizontal="center" vertical="center"/>
    </xf>
    <xf numFmtId="167" fontId="1" fillId="0" borderId="17" xfId="4" applyNumberFormat="1" applyFont="1" applyBorder="1" applyAlignment="1">
      <alignment horizontal="center" vertical="center"/>
    </xf>
    <xf numFmtId="0" fontId="14" fillId="0" borderId="24" xfId="0" applyFont="1" applyBorder="1" applyAlignment="1">
      <alignment vertical="center"/>
    </xf>
    <xf numFmtId="167" fontId="1" fillId="0" borderId="0" xfId="4" applyNumberFormat="1" applyFont="1" applyAlignment="1">
      <alignment horizontal="center" vertical="center"/>
    </xf>
    <xf numFmtId="0" fontId="14" fillId="0" borderId="0" xfId="0" applyFont="1" applyAlignment="1">
      <alignment vertical="center"/>
    </xf>
    <xf numFmtId="0" fontId="0" fillId="0" borderId="26" xfId="0" applyBorder="1" applyAlignment="1">
      <alignment horizontal="center" vertical="center"/>
    </xf>
    <xf numFmtId="0" fontId="0" fillId="0" borderId="8" xfId="0" applyBorder="1" applyAlignment="1">
      <alignment vertical="center"/>
    </xf>
    <xf numFmtId="0" fontId="0" fillId="0" borderId="9" xfId="0" applyBorder="1"/>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167" fontId="13" fillId="2" borderId="14" xfId="4" applyNumberFormat="1" applyFont="1" applyFill="1" applyBorder="1" applyAlignment="1">
      <alignment horizontal="center" vertical="center"/>
    </xf>
    <xf numFmtId="167" fontId="13" fillId="2" borderId="9" xfId="4" applyNumberFormat="1" applyFont="1" applyFill="1" applyBorder="1" applyAlignment="1">
      <alignment horizontal="center" vertical="center"/>
    </xf>
    <xf numFmtId="0" fontId="1" fillId="0" borderId="37" xfId="4" applyNumberFormat="1" applyFont="1" applyFill="1" applyBorder="1" applyAlignment="1">
      <alignment horizontal="center" vertical="center"/>
    </xf>
    <xf numFmtId="167" fontId="1" fillId="0" borderId="36" xfId="4" applyNumberFormat="1" applyFont="1" applyFill="1" applyBorder="1" applyAlignment="1">
      <alignment horizontal="center" vertical="center"/>
    </xf>
    <xf numFmtId="1" fontId="8" fillId="0" borderId="4"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 fontId="0" fillId="0" borderId="14" xfId="0" applyNumberFormat="1" applyBorder="1" applyAlignment="1">
      <alignment horizontal="center" vertical="center"/>
    </xf>
    <xf numFmtId="1" fontId="1" fillId="0" borderId="9" xfId="0" applyNumberFormat="1" applyFont="1" applyBorder="1" applyAlignment="1">
      <alignment horizontal="center" vertical="center" wrapText="1"/>
    </xf>
    <xf numFmtId="1" fontId="0" fillId="0" borderId="11" xfId="0" applyNumberFormat="1" applyBorder="1" applyAlignment="1">
      <alignment horizontal="center" vertical="center"/>
    </xf>
    <xf numFmtId="1" fontId="9" fillId="0" borderId="9" xfId="0" applyNumberFormat="1" applyFont="1" applyBorder="1" applyAlignment="1">
      <alignment horizontal="center" vertical="center"/>
    </xf>
    <xf numFmtId="1" fontId="1" fillId="2" borderId="11" xfId="0" applyNumberFormat="1" applyFont="1" applyFill="1" applyBorder="1" applyAlignment="1">
      <alignment horizontal="center" vertical="center" wrapText="1"/>
    </xf>
    <xf numFmtId="1" fontId="1" fillId="0" borderId="11" xfId="0" applyNumberFormat="1" applyFont="1" applyBorder="1" applyAlignment="1">
      <alignment horizontal="center" vertical="center"/>
    </xf>
    <xf numFmtId="1" fontId="1" fillId="0" borderId="0" xfId="0" applyNumberFormat="1"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9" xfId="0" applyBorder="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20" xfId="0" applyBorder="1" applyAlignment="1">
      <alignment vertical="center"/>
    </xf>
    <xf numFmtId="0" fontId="0" fillId="0" borderId="46" xfId="0" applyBorder="1" applyAlignment="1">
      <alignment horizontal="center" vertical="center"/>
    </xf>
    <xf numFmtId="0" fontId="10" fillId="0" borderId="18" xfId="0" quotePrefix="1" applyFont="1" applyBorder="1" applyAlignment="1">
      <alignment horizontal="center" vertical="center"/>
    </xf>
    <xf numFmtId="166" fontId="9" fillId="0" borderId="10"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166" fontId="0" fillId="0" borderId="17" xfId="0" applyNumberFormat="1" applyBorder="1" applyAlignment="1">
      <alignment vertical="center"/>
    </xf>
    <xf numFmtId="0" fontId="0" fillId="0" borderId="24" xfId="0" applyBorder="1" applyAlignment="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70" fontId="4" fillId="0" borderId="32" xfId="1" applyNumberFormat="1" applyFont="1" applyBorder="1" applyAlignment="1">
      <alignment horizontal="center" vertical="center"/>
    </xf>
    <xf numFmtId="170" fontId="4" fillId="0" borderId="32" xfId="1" applyNumberFormat="1" applyFont="1" applyFill="1" applyBorder="1" applyAlignment="1">
      <alignment horizontal="center" vertical="center" wrapText="1"/>
    </xf>
    <xf numFmtId="170" fontId="4" fillId="0" borderId="33"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166" fontId="0" fillId="0" borderId="8" xfId="0" applyNumberFormat="1" applyBorder="1" applyAlignment="1">
      <alignment horizontal="center" vertical="center"/>
    </xf>
    <xf numFmtId="166" fontId="0" fillId="0" borderId="30" xfId="0" applyNumberFormat="1" applyBorder="1" applyAlignment="1">
      <alignment horizontal="center" vertical="center"/>
    </xf>
    <xf numFmtId="166" fontId="0" fillId="0" borderId="9" xfId="0" applyNumberFormat="1" applyBorder="1" applyAlignment="1">
      <alignment horizontal="center" vertical="center" wrapText="1"/>
    </xf>
    <xf numFmtId="166" fontId="0" fillId="0" borderId="10" xfId="0" applyNumberFormat="1" applyBorder="1" applyAlignment="1">
      <alignment horizontal="center" vertical="center"/>
    </xf>
    <xf numFmtId="166" fontId="11" fillId="0" borderId="9" xfId="0" applyNumberFormat="1" applyFont="1" applyBorder="1" applyAlignment="1">
      <alignment horizontal="center" vertical="center" wrapText="1"/>
    </xf>
    <xf numFmtId="166" fontId="11" fillId="0" borderId="10" xfId="0" applyNumberFormat="1" applyFont="1" applyBorder="1" applyAlignment="1">
      <alignment horizontal="center" vertical="center" wrapText="1"/>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9" fontId="0" fillId="0" borderId="0" xfId="2" applyFont="1" applyFill="1" applyBorder="1" applyAlignment="1">
      <alignment vertical="center"/>
    </xf>
    <xf numFmtId="0" fontId="9" fillId="0" borderId="6" xfId="0" applyFont="1" applyBorder="1" applyAlignment="1">
      <alignment horizontal="left" vertical="center" indent="1"/>
    </xf>
    <xf numFmtId="166" fontId="9" fillId="0" borderId="7" xfId="0" applyNumberFormat="1" applyFont="1" applyBorder="1" applyAlignment="1">
      <alignment vertical="center"/>
    </xf>
    <xf numFmtId="0" fontId="9" fillId="0" borderId="9" xfId="0" applyFont="1" applyBorder="1" applyAlignment="1">
      <alignment horizontal="left" vertical="center" indent="1"/>
    </xf>
    <xf numFmtId="0" fontId="0" fillId="0" borderId="13" xfId="0" applyBorder="1" applyAlignment="1">
      <alignment vertical="center"/>
    </xf>
    <xf numFmtId="166" fontId="9" fillId="0" borderId="52" xfId="0" applyNumberFormat="1" applyFont="1" applyBorder="1" applyAlignment="1">
      <alignment vertical="center"/>
    </xf>
    <xf numFmtId="166" fontId="0" fillId="0" borderId="51" xfId="0" applyNumberFormat="1" applyBorder="1" applyAlignme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9" fontId="5" fillId="4" borderId="3" xfId="2" applyFont="1" applyFill="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left" vertical="center" indent="1"/>
    </xf>
    <xf numFmtId="0" fontId="10" fillId="0" borderId="54" xfId="0" applyFont="1" applyBorder="1" applyAlignment="1">
      <alignment vertical="center"/>
    </xf>
    <xf numFmtId="0" fontId="0" fillId="0" borderId="9" xfId="0" applyBorder="1" applyAlignment="1">
      <alignment horizontal="center" vertical="center"/>
    </xf>
    <xf numFmtId="166" fontId="0" fillId="0" borderId="10" xfId="0" applyNumberFormat="1" applyBorder="1" applyAlignment="1">
      <alignment vertical="center"/>
    </xf>
    <xf numFmtId="164" fontId="0" fillId="0" borderId="10" xfId="4" applyFont="1" applyBorder="1" applyAlignment="1">
      <alignment vertical="center"/>
    </xf>
    <xf numFmtId="9" fontId="5" fillId="0" borderId="0" xfId="2"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166" fontId="5" fillId="0" borderId="0" xfId="0" applyNumberFormat="1" applyFont="1" applyAlignment="1">
      <alignment vertical="center"/>
    </xf>
    <xf numFmtId="166" fontId="0" fillId="0" borderId="8" xfId="0" applyNumberFormat="1" applyBorder="1" applyAlignment="1">
      <alignment horizontal="center" vertical="center" wrapText="1"/>
    </xf>
    <xf numFmtId="1" fontId="3" fillId="2" borderId="11"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66" fontId="9" fillId="2" borderId="14" xfId="1" applyNumberFormat="1" applyFont="1" applyFill="1" applyBorder="1" applyAlignment="1">
      <alignment horizontal="center" vertical="center"/>
    </xf>
    <xf numFmtId="166" fontId="13" fillId="2" borderId="3" xfId="4" applyNumberFormat="1" applyFont="1" applyFill="1" applyBorder="1" applyAlignment="1">
      <alignment horizontal="center" vertical="center"/>
    </xf>
    <xf numFmtId="164" fontId="0" fillId="0" borderId="30" xfId="4" applyFont="1" applyBorder="1" applyAlignment="1">
      <alignment vertical="center"/>
    </xf>
    <xf numFmtId="0" fontId="0" fillId="0" borderId="25" xfId="0" applyBorder="1" applyAlignment="1">
      <alignment horizontal="center" vertical="center"/>
    </xf>
    <xf numFmtId="0" fontId="0" fillId="0" borderId="11" xfId="0" applyBorder="1" applyAlignment="1">
      <alignment vertical="center"/>
    </xf>
    <xf numFmtId="9" fontId="0" fillId="0" borderId="15" xfId="2" applyFont="1" applyFill="1" applyBorder="1" applyAlignment="1">
      <alignment vertical="center"/>
    </xf>
    <xf numFmtId="166" fontId="0" fillId="0" borderId="44" xfId="0" applyNumberFormat="1" applyBorder="1" applyAlignment="1">
      <alignment vertical="center"/>
    </xf>
    <xf numFmtId="0" fontId="0" fillId="0" borderId="31" xfId="0" applyBorder="1" applyAlignment="1">
      <alignment horizontal="center" vertical="center"/>
    </xf>
    <xf numFmtId="0" fontId="9" fillId="0" borderId="32" xfId="0" applyFont="1" applyBorder="1" applyAlignment="1">
      <alignment horizontal="left" vertical="center" indent="1"/>
    </xf>
    <xf numFmtId="0" fontId="10" fillId="0" borderId="32" xfId="0" applyFont="1" applyBorder="1" applyAlignment="1">
      <alignment vertical="center"/>
    </xf>
    <xf numFmtId="9" fontId="5" fillId="0" borderId="3" xfId="2" applyFont="1" applyFill="1" applyBorder="1" applyAlignment="1">
      <alignment horizontal="center" vertical="center"/>
    </xf>
    <xf numFmtId="166" fontId="0" fillId="4" borderId="10" xfId="0" applyNumberFormat="1" applyFill="1" applyBorder="1" applyAlignment="1">
      <alignment vertical="center"/>
    </xf>
    <xf numFmtId="0" fontId="0" fillId="4" borderId="3" xfId="0" applyFill="1" applyBorder="1" applyAlignment="1">
      <alignment horizontal="center"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166" fontId="0" fillId="0" borderId="50" xfId="0" applyNumberFormat="1" applyBorder="1" applyAlignment="1">
      <alignment vertical="center"/>
    </xf>
    <xf numFmtId="0" fontId="0" fillId="0" borderId="42" xfId="0" applyBorder="1" applyAlignment="1">
      <alignment vertical="center"/>
    </xf>
    <xf numFmtId="0" fontId="1" fillId="0" borderId="49" xfId="0" applyFont="1" applyBorder="1" applyAlignment="1">
      <alignment vertical="center"/>
    </xf>
    <xf numFmtId="0" fontId="1" fillId="0" borderId="50" xfId="0" applyFont="1"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1" fontId="1" fillId="0" borderId="50" xfId="0" applyNumberFormat="1" applyFont="1" applyBorder="1" applyAlignment="1">
      <alignment horizontal="center" vertical="center"/>
    </xf>
    <xf numFmtId="167" fontId="1" fillId="0" borderId="50" xfId="4" applyNumberFormat="1"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vertical="center" wrapText="1"/>
    </xf>
    <xf numFmtId="1" fontId="1" fillId="0" borderId="17" xfId="0" applyNumberFormat="1" applyFont="1" applyBorder="1" applyAlignment="1">
      <alignment horizontal="center" vertical="center"/>
    </xf>
    <xf numFmtId="167" fontId="1" fillId="0" borderId="0" xfId="4" applyNumberFormat="1" applyFont="1" applyFill="1" applyBorder="1" applyAlignment="1">
      <alignment horizontal="center" vertical="center"/>
    </xf>
    <xf numFmtId="1" fontId="1" fillId="0" borderId="0" xfId="4"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44" fontId="1" fillId="4" borderId="3" xfId="1" applyFill="1" applyBorder="1" applyAlignment="1">
      <alignment horizontal="center" vertical="center"/>
    </xf>
    <xf numFmtId="44" fontId="1" fillId="0" borderId="9" xfId="1" applyFont="1" applyFill="1" applyBorder="1" applyAlignment="1">
      <alignment horizontal="center" vertical="center"/>
    </xf>
    <xf numFmtId="44" fontId="0" fillId="0" borderId="9" xfId="1" applyFont="1" applyFill="1" applyBorder="1" applyAlignment="1">
      <alignment vertical="center"/>
    </xf>
    <xf numFmtId="9" fontId="3" fillId="0" borderId="9" xfId="2" applyFont="1" applyFill="1" applyBorder="1" applyAlignment="1">
      <alignment horizontal="center" vertical="center"/>
    </xf>
    <xf numFmtId="1" fontId="3" fillId="0" borderId="9" xfId="3" applyNumberFormat="1" applyFont="1" applyBorder="1" applyAlignment="1">
      <alignment horizontal="center" vertical="center"/>
    </xf>
    <xf numFmtId="167" fontId="0" fillId="0" borderId="9" xfId="4" applyNumberFormat="1" applyFont="1" applyFill="1" applyBorder="1" applyAlignment="1">
      <alignment vertical="center"/>
    </xf>
    <xf numFmtId="0" fontId="1" fillId="0" borderId="9" xfId="0" applyFont="1" applyBorder="1" applyAlignment="1">
      <alignment horizontal="center" vertical="center"/>
    </xf>
    <xf numFmtId="167" fontId="0" fillId="0" borderId="9" xfId="4" applyNumberFormat="1" applyFont="1" applyFill="1" applyBorder="1" applyAlignment="1">
      <alignment horizontal="center" vertical="center"/>
    </xf>
    <xf numFmtId="0" fontId="1" fillId="0" borderId="28" xfId="0" applyFont="1" applyBorder="1" applyAlignment="1">
      <alignment horizontal="center" vertical="center"/>
    </xf>
    <xf numFmtId="0" fontId="1" fillId="0" borderId="11" xfId="0" applyFont="1" applyBorder="1" applyAlignment="1">
      <alignment vertical="center" wrapText="1"/>
    </xf>
    <xf numFmtId="1" fontId="1" fillId="0" borderId="9" xfId="0" applyNumberFormat="1" applyFont="1" applyBorder="1" applyAlignment="1">
      <alignment horizontal="center" vertical="center"/>
    </xf>
    <xf numFmtId="0" fontId="7" fillId="0" borderId="9" xfId="0" applyFont="1" applyBorder="1" applyAlignment="1">
      <alignment horizontal="left" vertical="center" wrapText="1"/>
    </xf>
    <xf numFmtId="1" fontId="1" fillId="0" borderId="14" xfId="0" applyNumberFormat="1" applyFont="1" applyBorder="1" applyAlignment="1">
      <alignment horizontal="center" vertical="center"/>
    </xf>
    <xf numFmtId="9" fontId="0" fillId="0" borderId="11" xfId="2" applyFont="1" applyFill="1" applyBorder="1" applyAlignment="1">
      <alignment horizontal="center" vertical="center"/>
    </xf>
    <xf numFmtId="1" fontId="3" fillId="0" borderId="11" xfId="3" applyNumberFormat="1" applyFont="1" applyBorder="1" applyAlignment="1">
      <alignment horizontal="center" vertical="center"/>
    </xf>
    <xf numFmtId="0" fontId="0" fillId="0" borderId="11" xfId="0" applyBorder="1" applyAlignment="1">
      <alignment horizontal="center" vertical="center"/>
    </xf>
    <xf numFmtId="167" fontId="0" fillId="0" borderId="11" xfId="4" applyNumberFormat="1" applyFont="1" applyFill="1" applyBorder="1" applyAlignment="1">
      <alignment vertical="center"/>
    </xf>
    <xf numFmtId="9" fontId="0" fillId="0" borderId="9" xfId="2" applyFont="1" applyFill="1" applyBorder="1" applyAlignment="1">
      <alignment horizontal="center" vertical="center"/>
    </xf>
    <xf numFmtId="0" fontId="3" fillId="0" borderId="9" xfId="3" applyFont="1" applyBorder="1" applyAlignment="1">
      <alignment horizontal="center" vertical="center"/>
    </xf>
    <xf numFmtId="167" fontId="1" fillId="0" borderId="9" xfId="4" applyNumberFormat="1" applyFont="1" applyFill="1" applyBorder="1" applyAlignment="1">
      <alignment vertical="center"/>
    </xf>
    <xf numFmtId="9" fontId="1" fillId="0" borderId="9" xfId="2" applyFont="1" applyFill="1" applyBorder="1" applyAlignment="1">
      <alignment horizontal="center" vertical="center"/>
    </xf>
    <xf numFmtId="9" fontId="3" fillId="0" borderId="8" xfId="2" applyFont="1" applyFill="1" applyBorder="1" applyAlignment="1">
      <alignment horizontal="center" vertical="center"/>
    </xf>
    <xf numFmtId="1" fontId="3" fillId="0" borderId="8" xfId="3" applyNumberFormat="1" applyFont="1" applyBorder="1" applyAlignment="1">
      <alignment horizontal="center" vertical="center"/>
    </xf>
    <xf numFmtId="0" fontId="1" fillId="0" borderId="8" xfId="0" applyFont="1" applyBorder="1" applyAlignment="1">
      <alignment horizontal="center" vertical="center"/>
    </xf>
    <xf numFmtId="0" fontId="0" fillId="0" borderId="28" xfId="0" applyBorder="1" applyAlignment="1">
      <alignment horizontal="center" vertical="center"/>
    </xf>
    <xf numFmtId="167" fontId="1" fillId="0" borderId="9" xfId="4" applyNumberFormat="1" applyFill="1" applyBorder="1" applyAlignment="1">
      <alignment horizontal="center" vertical="center"/>
    </xf>
    <xf numFmtId="9" fontId="6" fillId="0" borderId="13" xfId="2" applyFont="1" applyFill="1" applyBorder="1" applyAlignment="1">
      <alignment horizontal="center" vertical="center"/>
    </xf>
    <xf numFmtId="166" fontId="13" fillId="0" borderId="3" xfId="4" applyNumberFormat="1" applyFont="1" applyFill="1" applyBorder="1" applyAlignment="1">
      <alignment horizontal="center" vertical="center"/>
    </xf>
    <xf numFmtId="167" fontId="13" fillId="0" borderId="9" xfId="4" applyNumberFormat="1" applyFont="1" applyFill="1" applyBorder="1" applyAlignment="1">
      <alignment horizontal="center" vertical="center"/>
    </xf>
    <xf numFmtId="165" fontId="1" fillId="0" borderId="9" xfId="5" applyNumberFormat="1" applyBorder="1" applyAlignment="1">
      <alignment vertical="center"/>
    </xf>
    <xf numFmtId="0" fontId="1" fillId="0" borderId="11" xfId="0" applyFont="1" applyBorder="1" applyAlignment="1">
      <alignment horizontal="center" vertical="center"/>
    </xf>
    <xf numFmtId="167" fontId="1" fillId="0" borderId="11" xfId="4" applyNumberFormat="1" applyFont="1" applyFill="1" applyBorder="1" applyAlignment="1">
      <alignment horizontal="center" vertical="center"/>
    </xf>
    <xf numFmtId="167" fontId="0" fillId="0" borderId="11" xfId="4" applyNumberFormat="1" applyFont="1" applyFill="1" applyBorder="1" applyAlignment="1">
      <alignment horizontal="center" vertical="center"/>
    </xf>
    <xf numFmtId="167" fontId="13" fillId="0" borderId="14" xfId="4" applyNumberFormat="1" applyFont="1" applyFill="1" applyBorder="1" applyAlignment="1">
      <alignment horizontal="center" vertical="center"/>
    </xf>
    <xf numFmtId="44" fontId="1" fillId="0" borderId="9" xfId="1" applyFont="1" applyBorder="1" applyAlignment="1">
      <alignment vertical="center"/>
    </xf>
    <xf numFmtId="44" fontId="1" fillId="0" borderId="9" xfId="1" applyBorder="1" applyAlignment="1">
      <alignment vertical="center"/>
    </xf>
    <xf numFmtId="44" fontId="1" fillId="5" borderId="9" xfId="1" applyFont="1" applyFill="1" applyBorder="1" applyAlignment="1">
      <alignment vertical="center"/>
    </xf>
    <xf numFmtId="167" fontId="1" fillId="4" borderId="9" xfId="4" applyNumberFormat="1" applyFont="1" applyFill="1" applyBorder="1" applyAlignment="1">
      <alignment horizontal="center" vertical="center"/>
    </xf>
    <xf numFmtId="171" fontId="5" fillId="0" borderId="3" xfId="2" applyNumberFormat="1" applyFont="1" applyFill="1" applyBorder="1" applyAlignment="1">
      <alignment horizontal="center" vertical="center"/>
    </xf>
    <xf numFmtId="44" fontId="8" fillId="0" borderId="4" xfId="1" applyFont="1" applyBorder="1" applyAlignment="1">
      <alignment horizontal="center" vertical="center" wrapText="1"/>
    </xf>
    <xf numFmtId="44" fontId="4" fillId="0" borderId="3" xfId="1" applyFont="1" applyBorder="1" applyAlignment="1">
      <alignment horizontal="center" vertical="center" wrapText="1"/>
    </xf>
    <xf numFmtId="44" fontId="1" fillId="0" borderId="5" xfId="1" applyFont="1" applyFill="1" applyBorder="1" applyAlignment="1">
      <alignment horizontal="center" vertical="center"/>
    </xf>
    <xf numFmtId="44" fontId="1" fillId="0" borderId="12" xfId="1" applyFont="1" applyFill="1" applyBorder="1" applyAlignment="1">
      <alignment horizontal="center" vertical="center"/>
    </xf>
    <xf numFmtId="44" fontId="3" fillId="2" borderId="9" xfId="1" applyFont="1" applyFill="1" applyBorder="1" applyAlignment="1">
      <alignment horizontal="center" vertical="center"/>
    </xf>
    <xf numFmtId="44" fontId="1" fillId="2" borderId="9" xfId="1" applyFont="1" applyFill="1" applyBorder="1" applyAlignment="1">
      <alignment horizontal="center" vertical="center"/>
    </xf>
    <xf numFmtId="44" fontId="1" fillId="2" borderId="8" xfId="1" applyFont="1" applyFill="1" applyBorder="1" applyAlignment="1">
      <alignment horizontal="center" vertical="center"/>
    </xf>
    <xf numFmtId="44" fontId="0" fillId="0" borderId="9" xfId="1" applyFont="1" applyBorder="1" applyAlignment="1">
      <alignment vertical="center"/>
    </xf>
    <xf numFmtId="44" fontId="0" fillId="2" borderId="9" xfId="1" applyFont="1" applyFill="1" applyBorder="1" applyAlignment="1">
      <alignment horizontal="center" vertical="center"/>
    </xf>
    <xf numFmtId="44" fontId="0" fillId="0" borderId="9" xfId="1" applyFont="1" applyFill="1" applyBorder="1" applyAlignment="1">
      <alignment horizontal="center" vertical="center"/>
    </xf>
    <xf numFmtId="44" fontId="0" fillId="3" borderId="9" xfId="1" applyFont="1" applyFill="1" applyBorder="1" applyAlignment="1">
      <alignment vertical="center"/>
    </xf>
    <xf numFmtId="44" fontId="3" fillId="0" borderId="9" xfId="1" applyFont="1" applyFill="1" applyBorder="1" applyAlignment="1">
      <alignment horizontal="center" vertical="center"/>
    </xf>
    <xf numFmtId="44" fontId="3" fillId="3" borderId="9" xfId="1" applyFont="1" applyFill="1" applyBorder="1" applyAlignment="1">
      <alignment horizontal="center" vertical="center"/>
    </xf>
    <xf numFmtId="44" fontId="0" fillId="0" borderId="11" xfId="1" applyFont="1" applyFill="1" applyBorder="1" applyAlignment="1">
      <alignment vertical="center"/>
    </xf>
    <xf numFmtId="44" fontId="0" fillId="0" borderId="27" xfId="1" applyFont="1" applyBorder="1" applyAlignment="1">
      <alignment vertical="center"/>
    </xf>
    <xf numFmtId="44" fontId="1" fillId="2" borderId="11" xfId="1" applyFont="1" applyFill="1" applyBorder="1" applyAlignment="1">
      <alignment horizontal="center" vertical="center"/>
    </xf>
    <xf numFmtId="44" fontId="0" fillId="2" borderId="11" xfId="1" applyFont="1" applyFill="1" applyBorder="1" applyAlignment="1">
      <alignment horizontal="center" vertical="center"/>
    </xf>
    <xf numFmtId="44" fontId="13" fillId="2" borderId="33" xfId="1" applyFont="1" applyFill="1" applyBorder="1" applyAlignment="1">
      <alignment horizontal="center" vertical="center"/>
    </xf>
    <xf numFmtId="44" fontId="3" fillId="2" borderId="14" xfId="1" applyFont="1" applyFill="1" applyBorder="1" applyAlignment="1">
      <alignment horizontal="center" vertical="center"/>
    </xf>
    <xf numFmtId="44" fontId="1" fillId="0" borderId="9" xfId="1" applyFont="1" applyFill="1" applyBorder="1" applyAlignment="1">
      <alignment vertical="center"/>
    </xf>
    <xf numFmtId="44" fontId="1" fillId="3" borderId="9" xfId="1" applyFont="1" applyFill="1" applyBorder="1" applyAlignment="1">
      <alignment horizontal="center" vertical="center"/>
    </xf>
    <xf numFmtId="44" fontId="0" fillId="0" borderId="11" xfId="1" applyFont="1" applyBorder="1" applyAlignment="1">
      <alignment vertical="center"/>
    </xf>
    <xf numFmtId="44" fontId="1" fillId="4" borderId="9" xfId="1" applyFont="1" applyFill="1" applyBorder="1" applyAlignment="1">
      <alignment horizontal="center" vertical="center"/>
    </xf>
    <xf numFmtId="44" fontId="1" fillId="0" borderId="9" xfId="1" applyFill="1" applyBorder="1" applyAlignment="1">
      <alignment vertical="center"/>
    </xf>
    <xf numFmtId="44" fontId="13" fillId="0" borderId="33" xfId="1" applyFont="1" applyFill="1" applyBorder="1" applyAlignment="1">
      <alignment horizontal="center" vertical="center"/>
    </xf>
    <xf numFmtId="44" fontId="9" fillId="2" borderId="14" xfId="1" applyFont="1" applyFill="1" applyBorder="1" applyAlignment="1">
      <alignment horizontal="center" vertical="center"/>
    </xf>
    <xf numFmtId="44" fontId="1" fillId="0" borderId="11" xfId="1" applyFont="1" applyFill="1" applyBorder="1" applyAlignment="1">
      <alignment horizontal="center" vertical="center"/>
    </xf>
    <xf numFmtId="44" fontId="0" fillId="0" borderId="11" xfId="1" applyFont="1" applyFill="1" applyBorder="1" applyAlignment="1">
      <alignment horizontal="center" vertical="center"/>
    </xf>
    <xf numFmtId="44" fontId="1" fillId="0" borderId="0" xfId="1" applyFont="1" applyBorder="1" applyAlignment="1">
      <alignment horizontal="center" vertical="center"/>
    </xf>
    <xf numFmtId="44" fontId="1" fillId="0" borderId="0" xfId="1" applyFont="1" applyAlignment="1">
      <alignment horizontal="center" vertical="center"/>
    </xf>
    <xf numFmtId="44" fontId="1" fillId="0" borderId="50" xfId="1" applyFont="1" applyBorder="1" applyAlignment="1">
      <alignment horizontal="center" vertical="center"/>
    </xf>
    <xf numFmtId="44" fontId="1" fillId="0" borderId="17" xfId="1" applyFont="1" applyBorder="1" applyAlignment="1">
      <alignment horizontal="center" vertical="center"/>
    </xf>
    <xf numFmtId="44" fontId="9" fillId="0" borderId="14" xfId="1" applyFont="1" applyFill="1" applyBorder="1" applyAlignment="1">
      <alignment horizontal="center" vertical="center"/>
    </xf>
    <xf numFmtId="44" fontId="1" fillId="2" borderId="43" xfId="1" applyFont="1" applyFill="1" applyBorder="1" applyAlignment="1">
      <alignment horizontal="center" vertical="center"/>
    </xf>
    <xf numFmtId="170" fontId="4" fillId="0" borderId="3" xfId="1" applyNumberFormat="1" applyFont="1" applyFill="1" applyBorder="1" applyAlignment="1">
      <alignment horizontal="center" vertical="center" wrapText="1"/>
    </xf>
    <xf numFmtId="170" fontId="1" fillId="0" borderId="45" xfId="1" applyNumberFormat="1" applyFont="1" applyFill="1" applyBorder="1" applyAlignment="1">
      <alignment horizontal="center" vertical="center"/>
    </xf>
    <xf numFmtId="170" fontId="1" fillId="2" borderId="13" xfId="1" applyNumberFormat="1" applyFont="1" applyFill="1" applyBorder="1" applyAlignment="1">
      <alignment horizontal="center" vertical="center"/>
    </xf>
    <xf numFmtId="170" fontId="0" fillId="0" borderId="13" xfId="1" applyNumberFormat="1" applyFont="1" applyBorder="1" applyAlignment="1">
      <alignment vertical="center"/>
    </xf>
    <xf numFmtId="170" fontId="0" fillId="2" borderId="13" xfId="1" applyNumberFormat="1" applyFont="1" applyFill="1" applyBorder="1" applyAlignment="1">
      <alignment horizontal="center" vertical="center"/>
    </xf>
    <xf numFmtId="170" fontId="0" fillId="0" borderId="13" xfId="1" applyNumberFormat="1" applyFont="1" applyFill="1" applyBorder="1" applyAlignment="1">
      <alignment horizontal="center" vertical="center"/>
    </xf>
    <xf numFmtId="170" fontId="1" fillId="0" borderId="13" xfId="1" applyNumberFormat="1" applyFont="1" applyFill="1" applyBorder="1" applyAlignment="1">
      <alignment horizontal="center" vertical="center"/>
    </xf>
    <xf numFmtId="170" fontId="0" fillId="0" borderId="9" xfId="1" applyNumberFormat="1" applyFont="1" applyFill="1" applyBorder="1" applyAlignment="1">
      <alignment horizontal="center" vertical="center"/>
    </xf>
    <xf numFmtId="170" fontId="0" fillId="2" borderId="9" xfId="1" applyNumberFormat="1" applyFont="1" applyFill="1" applyBorder="1" applyAlignment="1">
      <alignment horizontal="center" vertical="center"/>
    </xf>
    <xf numFmtId="170" fontId="9" fillId="2" borderId="10" xfId="1" applyNumberFormat="1" applyFont="1" applyFill="1" applyBorder="1" applyAlignment="1">
      <alignment horizontal="center" vertical="center"/>
    </xf>
    <xf numFmtId="170" fontId="1" fillId="0" borderId="13" xfId="1" applyNumberFormat="1" applyBorder="1" applyAlignment="1">
      <alignment horizontal="center" vertical="center"/>
    </xf>
    <xf numFmtId="170" fontId="9" fillId="2" borderId="30" xfId="1" applyNumberFormat="1" applyFont="1" applyFill="1" applyBorder="1" applyAlignment="1">
      <alignment horizontal="center" vertical="center"/>
    </xf>
    <xf numFmtId="170" fontId="0" fillId="0" borderId="13" xfId="1" applyNumberFormat="1" applyFont="1" applyFill="1" applyBorder="1" applyAlignment="1">
      <alignment vertical="center"/>
    </xf>
    <xf numFmtId="170" fontId="9" fillId="0" borderId="10" xfId="1" applyNumberFormat="1" applyFont="1" applyFill="1" applyBorder="1" applyAlignment="1">
      <alignment horizontal="center" vertical="center"/>
    </xf>
    <xf numFmtId="170" fontId="1" fillId="2" borderId="43" xfId="1" applyNumberFormat="1" applyFont="1" applyFill="1" applyBorder="1" applyAlignment="1">
      <alignment horizontal="center" vertical="center"/>
    </xf>
    <xf numFmtId="170" fontId="9" fillId="2" borderId="14" xfId="1" applyNumberFormat="1" applyFont="1" applyFill="1" applyBorder="1" applyAlignment="1">
      <alignment horizontal="center" vertical="center"/>
    </xf>
    <xf numFmtId="170" fontId="1" fillId="0" borderId="0" xfId="1" applyNumberFormat="1" applyFont="1" applyBorder="1" applyAlignment="1">
      <alignment vertical="center"/>
    </xf>
    <xf numFmtId="170" fontId="1" fillId="0" borderId="0" xfId="1" applyNumberFormat="1" applyFont="1" applyBorder="1" applyAlignment="1">
      <alignment horizontal="center" vertical="center"/>
    </xf>
    <xf numFmtId="170" fontId="1" fillId="0" borderId="50" xfId="1" applyNumberFormat="1" applyFont="1" applyBorder="1" applyAlignment="1">
      <alignment horizontal="center" vertical="center"/>
    </xf>
    <xf numFmtId="170" fontId="1" fillId="0" borderId="17" xfId="1" applyNumberFormat="1" applyFont="1" applyBorder="1" applyAlignment="1">
      <alignment horizontal="center" vertical="center"/>
    </xf>
    <xf numFmtId="170" fontId="1" fillId="0" borderId="0" xfId="1" applyNumberFormat="1" applyFont="1" applyAlignment="1">
      <alignment horizontal="center" vertical="center"/>
    </xf>
    <xf numFmtId="166" fontId="9" fillId="0" borderId="33" xfId="0" applyNumberFormat="1" applyFont="1" applyBorder="1" applyAlignment="1">
      <alignment vertical="center"/>
    </xf>
    <xf numFmtId="166" fontId="9" fillId="0" borderId="55" xfId="0" applyNumberFormat="1" applyFont="1" applyBorder="1" applyAlignment="1">
      <alignment vertical="center"/>
    </xf>
    <xf numFmtId="166" fontId="9" fillId="2" borderId="51" xfId="1" applyNumberFormat="1" applyFont="1" applyFill="1" applyBorder="1" applyAlignment="1">
      <alignment horizontal="center" vertical="center"/>
    </xf>
    <xf numFmtId="0" fontId="0" fillId="0" borderId="0" xfId="0" applyAlignment="1">
      <alignment vertical="center" wrapText="1"/>
    </xf>
    <xf numFmtId="44" fontId="1" fillId="0" borderId="0" xfId="0" applyNumberFormat="1" applyFont="1" applyAlignment="1">
      <alignment horizontal="center" vertical="center"/>
    </xf>
    <xf numFmtId="44" fontId="1" fillId="0" borderId="0" xfId="1" applyFont="1" applyBorder="1" applyAlignment="1">
      <alignment vertical="center"/>
    </xf>
    <xf numFmtId="0" fontId="0" fillId="0" borderId="0" xfId="0" applyAlignment="1">
      <alignment wrapText="1"/>
    </xf>
    <xf numFmtId="1" fontId="0" fillId="4" borderId="9" xfId="0" applyNumberFormat="1" applyFill="1" applyBorder="1" applyAlignment="1">
      <alignment horizontal="center" vertical="center"/>
    </xf>
    <xf numFmtId="1" fontId="1" fillId="4" borderId="9" xfId="0" applyNumberFormat="1" applyFont="1" applyFill="1" applyBorder="1" applyAlignment="1">
      <alignment horizontal="center" vertical="center" wrapText="1"/>
    </xf>
    <xf numFmtId="0" fontId="0" fillId="4" borderId="9" xfId="0" applyFill="1" applyBorder="1" applyAlignment="1">
      <alignment vertical="center"/>
    </xf>
    <xf numFmtId="168" fontId="15" fillId="6" borderId="1" xfId="0" applyNumberFormat="1" applyFont="1" applyFill="1" applyBorder="1" applyAlignment="1">
      <alignment vertical="center" wrapText="1"/>
    </xf>
    <xf numFmtId="166" fontId="9" fillId="7"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168" fontId="15" fillId="6" borderId="1" xfId="0" applyNumberFormat="1" applyFont="1" applyFill="1" applyBorder="1" applyAlignment="1">
      <alignment horizontal="center" vertical="center" wrapText="1"/>
    </xf>
    <xf numFmtId="168" fontId="15" fillId="6" borderId="4" xfId="0" applyNumberFormat="1" applyFont="1" applyFill="1" applyBorder="1" applyAlignment="1">
      <alignment horizontal="center" vertical="center" wrapText="1"/>
    </xf>
    <xf numFmtId="0" fontId="0" fillId="0" borderId="8" xfId="0" applyBorder="1" applyAlignment="1">
      <alignment horizontal="left" vertical="center"/>
    </xf>
    <xf numFmtId="0" fontId="3" fillId="0" borderId="0" xfId="0" applyFont="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22" xfId="0" applyBorder="1" applyAlignment="1">
      <alignment horizontal="left" vertical="center"/>
    </xf>
    <xf numFmtId="0" fontId="0" fillId="0" borderId="9" xfId="0" applyBorder="1" applyAlignment="1">
      <alignment horizontal="left" vertical="center"/>
    </xf>
    <xf numFmtId="166" fontId="9" fillId="7" borderId="1" xfId="0" applyNumberFormat="1" applyFont="1" applyFill="1" applyBorder="1" applyAlignment="1">
      <alignment horizontal="center" vertical="center"/>
    </xf>
    <xf numFmtId="166" fontId="9" fillId="7" borderId="4" xfId="0" applyNumberFormat="1" applyFont="1" applyFill="1" applyBorder="1" applyAlignment="1">
      <alignment horizontal="center" vertical="center"/>
    </xf>
    <xf numFmtId="166" fontId="9" fillId="7" borderId="2" xfId="0" applyNumberFormat="1" applyFont="1" applyFill="1" applyBorder="1" applyAlignment="1">
      <alignment horizontal="center" vertical="center"/>
    </xf>
    <xf numFmtId="166" fontId="9" fillId="7" borderId="19" xfId="0" applyNumberFormat="1" applyFont="1" applyFill="1" applyBorder="1" applyAlignment="1">
      <alignment horizontal="center" vertical="center"/>
    </xf>
    <xf numFmtId="166" fontId="9" fillId="7" borderId="0" xfId="0" applyNumberFormat="1" applyFont="1" applyFill="1" applyAlignment="1">
      <alignment horizontal="center" vertical="center"/>
    </xf>
    <xf numFmtId="166" fontId="9" fillId="7"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12" fillId="2" borderId="1" xfId="3" applyFont="1" applyFill="1" applyBorder="1" applyAlignment="1">
      <alignment horizontal="center" vertical="center"/>
    </xf>
    <xf numFmtId="0" fontId="12" fillId="2" borderId="38" xfId="3" applyFont="1" applyFill="1" applyBorder="1" applyAlignment="1">
      <alignment horizontal="center" vertical="center"/>
    </xf>
    <xf numFmtId="44" fontId="13" fillId="2" borderId="31" xfId="1" applyFont="1" applyFill="1" applyBorder="1" applyAlignment="1">
      <alignment horizontal="center" vertical="center"/>
    </xf>
    <xf numFmtId="44" fontId="13" fillId="2" borderId="33" xfId="1" applyFont="1" applyFill="1" applyBorder="1" applyAlignment="1">
      <alignment horizontal="center" vertical="center"/>
    </xf>
    <xf numFmtId="168" fontId="15" fillId="6"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2" fillId="0" borderId="1" xfId="3" applyFont="1" applyBorder="1" applyAlignment="1">
      <alignment horizontal="center" vertical="center"/>
    </xf>
    <xf numFmtId="0" fontId="12" fillId="0" borderId="38" xfId="3" applyFont="1" applyBorder="1" applyAlignment="1">
      <alignment horizontal="center" vertical="center"/>
    </xf>
    <xf numFmtId="44" fontId="13" fillId="0" borderId="31" xfId="1" applyFont="1" applyFill="1" applyBorder="1" applyAlignment="1">
      <alignment horizontal="center" vertical="center"/>
    </xf>
    <xf numFmtId="44" fontId="13" fillId="0" borderId="33" xfId="1" applyFont="1" applyFill="1" applyBorder="1" applyAlignment="1">
      <alignment horizontal="center" vertical="center"/>
    </xf>
    <xf numFmtId="168" fontId="6" fillId="0" borderId="1" xfId="1" applyNumberFormat="1" applyFont="1" applyFill="1" applyBorder="1" applyAlignment="1">
      <alignment horizontal="center" vertical="center"/>
    </xf>
    <xf numFmtId="168" fontId="6" fillId="0" borderId="4" xfId="1" applyNumberFormat="1" applyFont="1" applyFill="1" applyBorder="1" applyAlignment="1">
      <alignment horizontal="center" vertical="center"/>
    </xf>
    <xf numFmtId="0" fontId="6" fillId="0" borderId="1"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right" vertical="center"/>
    </xf>
    <xf numFmtId="164" fontId="6" fillId="0" borderId="1" xfId="4" applyFont="1" applyFill="1" applyBorder="1" applyAlignment="1">
      <alignment horizontal="center" vertical="center"/>
    </xf>
    <xf numFmtId="164" fontId="6" fillId="0" borderId="4" xfId="4" applyFont="1" applyFill="1" applyBorder="1" applyAlignment="1">
      <alignment horizontal="center" vertical="center"/>
    </xf>
    <xf numFmtId="167" fontId="1" fillId="0" borderId="34" xfId="4" applyNumberFormat="1" applyFont="1" applyBorder="1" applyAlignment="1">
      <alignment horizontal="left" vertical="center"/>
    </xf>
    <xf numFmtId="167" fontId="1" fillId="0" borderId="22" xfId="4" applyNumberFormat="1" applyFont="1" applyBorder="1" applyAlignment="1">
      <alignment horizontal="left" vertical="center"/>
    </xf>
    <xf numFmtId="167" fontId="1" fillId="0" borderId="23" xfId="4" applyNumberFormat="1" applyFont="1" applyBorder="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167" fontId="1" fillId="0" borderId="47" xfId="4" applyNumberFormat="1" applyFont="1" applyBorder="1" applyAlignment="1">
      <alignment horizontal="center" vertical="center"/>
    </xf>
    <xf numFmtId="167" fontId="1" fillId="0" borderId="48" xfId="4" applyNumberFormat="1" applyFont="1" applyBorder="1" applyAlignment="1">
      <alignment horizontal="center" vertical="center"/>
    </xf>
    <xf numFmtId="167" fontId="5" fillId="0" borderId="38" xfId="4" applyNumberFormat="1" applyFont="1" applyBorder="1" applyAlignment="1">
      <alignment horizontal="left" vertical="center"/>
    </xf>
    <xf numFmtId="167" fontId="5" fillId="0" borderId="32" xfId="4" applyNumberFormat="1" applyFont="1" applyBorder="1" applyAlignment="1">
      <alignment horizontal="left" vertical="center"/>
    </xf>
    <xf numFmtId="167" fontId="5" fillId="0" borderId="33" xfId="4" applyNumberFormat="1" applyFont="1" applyBorder="1" applyAlignment="1">
      <alignment horizontal="left" vertical="center"/>
    </xf>
    <xf numFmtId="167" fontId="0" fillId="0" borderId="14" xfId="4" applyNumberFormat="1" applyFont="1" applyBorder="1" applyAlignment="1">
      <alignment horizontal="left" vertical="center" wrapText="1"/>
    </xf>
    <xf numFmtId="167" fontId="1" fillId="0" borderId="9" xfId="4" applyNumberFormat="1" applyFont="1" applyBorder="1" applyAlignment="1">
      <alignment horizontal="left" vertical="center" wrapText="1"/>
    </xf>
    <xf numFmtId="167" fontId="1" fillId="0" borderId="10" xfId="4" applyNumberFormat="1" applyFont="1" applyBorder="1" applyAlignment="1">
      <alignment horizontal="left" vertical="center" wrapText="1"/>
    </xf>
    <xf numFmtId="167" fontId="0" fillId="0" borderId="28" xfId="4" applyNumberFormat="1" applyFont="1" applyBorder="1" applyAlignment="1">
      <alignment horizontal="left" vertical="center"/>
    </xf>
    <xf numFmtId="167" fontId="1" fillId="0" borderId="8" xfId="4" applyNumberFormat="1" applyFont="1" applyBorder="1" applyAlignment="1">
      <alignment horizontal="left" vertical="center"/>
    </xf>
    <xf numFmtId="167" fontId="1" fillId="0" borderId="30" xfId="4" applyNumberFormat="1" applyFont="1" applyBorder="1" applyAlignment="1">
      <alignment horizontal="left" vertical="center"/>
    </xf>
    <xf numFmtId="167" fontId="1" fillId="0" borderId="40" xfId="4" applyNumberFormat="1" applyFont="1" applyBorder="1" applyAlignment="1">
      <alignment horizontal="center" vertical="center"/>
    </xf>
    <xf numFmtId="167" fontId="1" fillId="0" borderId="41" xfId="4" applyNumberFormat="1" applyFont="1" applyBorder="1" applyAlignment="1">
      <alignment horizontal="center" vertical="center"/>
    </xf>
    <xf numFmtId="167" fontId="0" fillId="0" borderId="14" xfId="4" applyNumberFormat="1" applyFont="1" applyBorder="1" applyAlignment="1">
      <alignment horizontal="left" vertical="center"/>
    </xf>
    <xf numFmtId="167" fontId="0" fillId="0" borderId="9" xfId="4" applyNumberFormat="1" applyFont="1" applyBorder="1" applyAlignment="1">
      <alignment horizontal="left" vertical="center"/>
    </xf>
    <xf numFmtId="167" fontId="0" fillId="0" borderId="10" xfId="4" applyNumberFormat="1" applyFont="1" applyBorder="1" applyAlignment="1">
      <alignment horizontal="left" vertical="center"/>
    </xf>
    <xf numFmtId="167" fontId="0" fillId="0" borderId="9" xfId="4" applyNumberFormat="1" applyFont="1" applyBorder="1" applyAlignment="1">
      <alignment horizontal="left" vertical="center" wrapText="1"/>
    </xf>
    <xf numFmtId="167" fontId="0" fillId="0" borderId="10" xfId="4" applyNumberFormat="1" applyFont="1" applyBorder="1" applyAlignment="1">
      <alignment horizontal="left" vertical="center" wrapText="1"/>
    </xf>
    <xf numFmtId="167" fontId="1" fillId="0" borderId="14" xfId="4" applyNumberFormat="1" applyFont="1" applyBorder="1" applyAlignment="1">
      <alignment horizontal="left" vertical="center"/>
    </xf>
    <xf numFmtId="167" fontId="1" fillId="0" borderId="9" xfId="4" applyNumberFormat="1" applyFont="1" applyBorder="1" applyAlignment="1">
      <alignment horizontal="left" vertical="center"/>
    </xf>
    <xf numFmtId="167" fontId="1" fillId="0" borderId="10" xfId="4" applyNumberFormat="1" applyFont="1" applyBorder="1" applyAlignment="1">
      <alignment horizontal="left" vertical="center"/>
    </xf>
    <xf numFmtId="166" fontId="5" fillId="0" borderId="1" xfId="4" applyNumberFormat="1" applyFont="1" applyBorder="1" applyAlignment="1">
      <alignment horizontal="center" vertical="center" wrapText="1"/>
    </xf>
    <xf numFmtId="166" fontId="5" fillId="0" borderId="4" xfId="4" applyNumberFormat="1" applyFont="1" applyBorder="1" applyAlignment="1">
      <alignment horizontal="center" vertical="center" wrapText="1"/>
    </xf>
    <xf numFmtId="166" fontId="5" fillId="0" borderId="2" xfId="4" applyNumberFormat="1" applyFont="1" applyBorder="1" applyAlignment="1">
      <alignment horizontal="center" vertical="center" wrapText="1"/>
    </xf>
    <xf numFmtId="167" fontId="1" fillId="0" borderId="28" xfId="4" applyNumberFormat="1" applyFont="1" applyBorder="1" applyAlignment="1">
      <alignment horizontal="left" vertical="center"/>
    </xf>
  </cellXfs>
  <cellStyles count="6">
    <cellStyle name="Comma" xfId="5" builtinId="3"/>
    <cellStyle name="Comma [0]" xfId="4" builtinId="6"/>
    <cellStyle name="Currency" xfId="1" builtinId="4"/>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9B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42"/>
  <sheetViews>
    <sheetView tabSelected="1" view="pageBreakPreview" topLeftCell="A43" zoomScaleNormal="100" zoomScaleSheetLayoutView="100" workbookViewId="0">
      <selection activeCell="E18" sqref="E18"/>
    </sheetView>
  </sheetViews>
  <sheetFormatPr defaultColWidth="9.33203125" defaultRowHeight="14.4" x14ac:dyDescent="0.3"/>
  <cols>
    <col min="1" max="1" width="9.6640625" style="24" customWidth="1"/>
    <col min="2" max="2" width="15.33203125" style="110" customWidth="1"/>
    <col min="3" max="3" width="52.5546875" style="24" customWidth="1"/>
    <col min="4" max="4" width="15.6640625" style="24" customWidth="1"/>
    <col min="5" max="5" width="15.33203125" style="111" bestFit="1" customWidth="1"/>
    <col min="6" max="6" width="14.6640625" style="111" customWidth="1"/>
    <col min="7" max="7" width="14.33203125" style="111" customWidth="1"/>
    <col min="8" max="8" width="16.6640625" style="111" bestFit="1" customWidth="1"/>
    <col min="9" max="10" width="14.33203125" style="111" customWidth="1"/>
    <col min="11" max="11" width="19.33203125" style="111" customWidth="1"/>
    <col min="12" max="12" width="10.6640625" style="24" customWidth="1"/>
    <col min="13" max="16384" width="9.33203125" style="24"/>
  </cols>
  <sheetData>
    <row r="1" spans="1:15" ht="37.5" customHeight="1" thickBot="1" x14ac:dyDescent="0.35">
      <c r="A1" s="302" t="str">
        <f>+Estimate!A1</f>
        <v xml:space="preserve">PROJECT NAME: </v>
      </c>
      <c r="B1" s="303"/>
      <c r="C1" s="303"/>
      <c r="D1" s="303"/>
      <c r="E1" s="303"/>
      <c r="F1" s="303"/>
      <c r="G1" s="303"/>
      <c r="H1" s="303"/>
      <c r="I1" s="303"/>
      <c r="J1" s="303"/>
      <c r="K1" s="303"/>
      <c r="L1" s="304"/>
    </row>
    <row r="2" spans="1:15" ht="15" thickBot="1" x14ac:dyDescent="0.35">
      <c r="A2" s="109"/>
      <c r="L2" s="112"/>
    </row>
    <row r="3" spans="1:15" ht="30" customHeight="1" thickBot="1" x14ac:dyDescent="0.35">
      <c r="A3" s="109"/>
      <c r="B3" s="305" t="s">
        <v>65</v>
      </c>
      <c r="C3" s="306"/>
      <c r="D3" s="306"/>
      <c r="E3" s="306"/>
      <c r="F3" s="306"/>
      <c r="G3" s="306"/>
      <c r="H3" s="306"/>
      <c r="I3" s="306"/>
      <c r="J3" s="306"/>
      <c r="K3" s="306"/>
      <c r="L3" s="112"/>
    </row>
    <row r="4" spans="1:15" ht="27.75" customHeight="1" thickBot="1" x14ac:dyDescent="0.35">
      <c r="A4" s="109"/>
      <c r="B4" s="123" t="s">
        <v>35</v>
      </c>
      <c r="C4" s="124" t="s">
        <v>1</v>
      </c>
      <c r="D4" s="125" t="s">
        <v>56</v>
      </c>
      <c r="E4" s="126" t="s">
        <v>57</v>
      </c>
      <c r="F4" s="126" t="s">
        <v>58</v>
      </c>
      <c r="G4" s="126" t="s">
        <v>59</v>
      </c>
      <c r="H4" s="126" t="s">
        <v>60</v>
      </c>
      <c r="I4" s="126" t="s">
        <v>61</v>
      </c>
      <c r="J4" s="126" t="s">
        <v>62</v>
      </c>
      <c r="K4" s="127" t="s">
        <v>63</v>
      </c>
      <c r="L4" s="112"/>
    </row>
    <row r="5" spans="1:15" ht="25.35" customHeight="1" x14ac:dyDescent="0.3">
      <c r="A5" s="109"/>
      <c r="B5" s="89">
        <v>1</v>
      </c>
      <c r="C5" s="90" t="s">
        <v>18</v>
      </c>
      <c r="D5" s="160">
        <v>0</v>
      </c>
      <c r="E5" s="129">
        <v>0</v>
      </c>
      <c r="F5" s="129">
        <f t="shared" ref="F5:F13" si="0">D5*$D$22</f>
        <v>0</v>
      </c>
      <c r="G5" s="129">
        <f t="shared" ref="G5:G13" si="1">E5*$D$25</f>
        <v>0</v>
      </c>
      <c r="H5" s="129">
        <f>D5+E5+F5+G5</f>
        <v>0</v>
      </c>
      <c r="I5" s="129">
        <f t="shared" ref="I5:I13" si="2">H5*$D$27</f>
        <v>0</v>
      </c>
      <c r="J5" s="129">
        <f t="shared" ref="J5:J13" si="3">H5*$D$28</f>
        <v>0</v>
      </c>
      <c r="K5" s="130">
        <f>H5+I5+J5</f>
        <v>0</v>
      </c>
      <c r="L5" s="112"/>
    </row>
    <row r="6" spans="1:15" ht="25.35" customHeight="1" x14ac:dyDescent="0.3">
      <c r="A6" s="109"/>
      <c r="B6" s="19">
        <v>2</v>
      </c>
      <c r="C6" s="5" t="s">
        <v>26</v>
      </c>
      <c r="D6" s="131">
        <v>0</v>
      </c>
      <c r="E6" s="6">
        <v>0</v>
      </c>
      <c r="F6" s="6">
        <f t="shared" si="0"/>
        <v>0</v>
      </c>
      <c r="G6" s="6">
        <f t="shared" si="1"/>
        <v>0</v>
      </c>
      <c r="H6" s="6">
        <f t="shared" ref="H6:H12" si="4">D6+E6+F6+G6</f>
        <v>0</v>
      </c>
      <c r="I6" s="6">
        <f t="shared" si="2"/>
        <v>0</v>
      </c>
      <c r="J6" s="6">
        <f t="shared" si="3"/>
        <v>0</v>
      </c>
      <c r="K6" s="132">
        <f t="shared" ref="K6:K12" si="5">H6+I6+J6</f>
        <v>0</v>
      </c>
      <c r="L6" s="112"/>
      <c r="M6" s="111"/>
      <c r="N6" s="111"/>
      <c r="O6" s="111"/>
    </row>
    <row r="7" spans="1:15" ht="25.35" customHeight="1" x14ac:dyDescent="0.3">
      <c r="A7" s="109"/>
      <c r="B7" s="19">
        <v>3</v>
      </c>
      <c r="C7" s="5" t="s">
        <v>22</v>
      </c>
      <c r="D7" s="131">
        <v>0</v>
      </c>
      <c r="E7" s="6">
        <v>0</v>
      </c>
      <c r="F7" s="6">
        <f t="shared" si="0"/>
        <v>0</v>
      </c>
      <c r="G7" s="6">
        <f t="shared" si="1"/>
        <v>0</v>
      </c>
      <c r="H7" s="6">
        <f t="shared" si="4"/>
        <v>0</v>
      </c>
      <c r="I7" s="6">
        <f t="shared" si="2"/>
        <v>0</v>
      </c>
      <c r="J7" s="6">
        <f t="shared" si="3"/>
        <v>0</v>
      </c>
      <c r="K7" s="132">
        <f t="shared" si="5"/>
        <v>0</v>
      </c>
      <c r="L7" s="112"/>
      <c r="M7" s="111"/>
      <c r="N7" s="111"/>
      <c r="O7" s="111"/>
    </row>
    <row r="8" spans="1:15" ht="25.35" customHeight="1" x14ac:dyDescent="0.3">
      <c r="A8" s="109"/>
      <c r="B8" s="19">
        <v>4</v>
      </c>
      <c r="C8" s="5" t="s">
        <v>23</v>
      </c>
      <c r="D8" s="131">
        <v>0</v>
      </c>
      <c r="E8" s="6">
        <v>0</v>
      </c>
      <c r="F8" s="6">
        <f t="shared" si="0"/>
        <v>0</v>
      </c>
      <c r="G8" s="6">
        <f t="shared" si="1"/>
        <v>0</v>
      </c>
      <c r="H8" s="6">
        <f t="shared" si="4"/>
        <v>0</v>
      </c>
      <c r="I8" s="6">
        <f t="shared" si="2"/>
        <v>0</v>
      </c>
      <c r="J8" s="6">
        <f t="shared" si="3"/>
        <v>0</v>
      </c>
      <c r="K8" s="132">
        <f t="shared" si="5"/>
        <v>0</v>
      </c>
      <c r="L8" s="112"/>
      <c r="M8" s="111"/>
      <c r="N8" s="111"/>
      <c r="O8" s="111"/>
    </row>
    <row r="9" spans="1:15" ht="25.35" customHeight="1" x14ac:dyDescent="0.3">
      <c r="A9" s="109"/>
      <c r="B9" s="19">
        <v>5</v>
      </c>
      <c r="C9" s="5" t="s">
        <v>25</v>
      </c>
      <c r="D9" s="131">
        <v>0</v>
      </c>
      <c r="E9" s="6">
        <v>0</v>
      </c>
      <c r="F9" s="6">
        <f t="shared" si="0"/>
        <v>0</v>
      </c>
      <c r="G9" s="6">
        <f t="shared" si="1"/>
        <v>0</v>
      </c>
      <c r="H9" s="6">
        <f t="shared" si="4"/>
        <v>0</v>
      </c>
      <c r="I9" s="6">
        <f t="shared" si="2"/>
        <v>0</v>
      </c>
      <c r="J9" s="6">
        <f t="shared" si="3"/>
        <v>0</v>
      </c>
      <c r="K9" s="132">
        <f t="shared" si="5"/>
        <v>0</v>
      </c>
      <c r="L9" s="112"/>
      <c r="M9" s="111"/>
      <c r="N9" s="111"/>
      <c r="O9" s="111"/>
    </row>
    <row r="10" spans="1:15" ht="25.35" customHeight="1" x14ac:dyDescent="0.3">
      <c r="A10" s="109"/>
      <c r="B10" s="19">
        <v>6</v>
      </c>
      <c r="C10" s="5" t="s">
        <v>90</v>
      </c>
      <c r="D10" s="131">
        <v>0</v>
      </c>
      <c r="E10" s="6">
        <v>0</v>
      </c>
      <c r="F10" s="6">
        <f t="shared" si="0"/>
        <v>0</v>
      </c>
      <c r="G10" s="6">
        <f t="shared" si="1"/>
        <v>0</v>
      </c>
      <c r="H10" s="6">
        <f t="shared" si="4"/>
        <v>0</v>
      </c>
      <c r="I10" s="6">
        <f t="shared" si="2"/>
        <v>0</v>
      </c>
      <c r="J10" s="6">
        <f t="shared" si="3"/>
        <v>0</v>
      </c>
      <c r="K10" s="132">
        <f t="shared" si="5"/>
        <v>0</v>
      </c>
      <c r="L10" s="112"/>
      <c r="M10" s="111"/>
      <c r="N10" s="111"/>
      <c r="O10" s="111"/>
    </row>
    <row r="11" spans="1:15" ht="25.35" customHeight="1" x14ac:dyDescent="0.3">
      <c r="A11" s="109"/>
      <c r="B11" s="19">
        <v>7</v>
      </c>
      <c r="C11" s="5" t="s">
        <v>91</v>
      </c>
      <c r="D11" s="131">
        <v>0</v>
      </c>
      <c r="E11" s="6">
        <v>0</v>
      </c>
      <c r="F11" s="6">
        <f t="shared" si="0"/>
        <v>0</v>
      </c>
      <c r="G11" s="6">
        <f t="shared" si="1"/>
        <v>0</v>
      </c>
      <c r="H11" s="6">
        <f t="shared" si="4"/>
        <v>0</v>
      </c>
      <c r="I11" s="6">
        <f t="shared" si="2"/>
        <v>0</v>
      </c>
      <c r="J11" s="6">
        <f t="shared" si="3"/>
        <v>0</v>
      </c>
      <c r="K11" s="132">
        <f t="shared" si="5"/>
        <v>0</v>
      </c>
      <c r="L11" s="112"/>
      <c r="M11" s="111"/>
      <c r="N11" s="111"/>
      <c r="O11" s="111"/>
    </row>
    <row r="12" spans="1:15" ht="25.35" customHeight="1" x14ac:dyDescent="0.3">
      <c r="A12" s="109"/>
      <c r="B12" s="19">
        <v>8</v>
      </c>
      <c r="C12" s="5" t="s">
        <v>95</v>
      </c>
      <c r="D12" s="131">
        <v>0</v>
      </c>
      <c r="E12" s="6">
        <v>0</v>
      </c>
      <c r="F12" s="6">
        <f t="shared" si="0"/>
        <v>0</v>
      </c>
      <c r="G12" s="6">
        <f t="shared" si="1"/>
        <v>0</v>
      </c>
      <c r="H12" s="6">
        <f t="shared" si="4"/>
        <v>0</v>
      </c>
      <c r="I12" s="6">
        <f t="shared" si="2"/>
        <v>0</v>
      </c>
      <c r="J12" s="6">
        <f t="shared" si="3"/>
        <v>0</v>
      </c>
      <c r="K12" s="132">
        <f t="shared" si="5"/>
        <v>0</v>
      </c>
      <c r="L12" s="112"/>
      <c r="M12" s="111"/>
      <c r="N12" s="111"/>
      <c r="O12" s="111"/>
    </row>
    <row r="13" spans="1:15" ht="25.35" customHeight="1" x14ac:dyDescent="0.3">
      <c r="A13" s="109"/>
      <c r="B13" s="19">
        <v>9</v>
      </c>
      <c r="C13" s="5" t="s">
        <v>242</v>
      </c>
      <c r="D13" s="131">
        <v>0</v>
      </c>
      <c r="E13" s="6">
        <v>0</v>
      </c>
      <c r="F13" s="6">
        <f t="shared" si="0"/>
        <v>0</v>
      </c>
      <c r="G13" s="6">
        <f t="shared" si="1"/>
        <v>0</v>
      </c>
      <c r="H13" s="6">
        <f t="shared" ref="H13" si="6">D13+E13+F13+G13</f>
        <v>0</v>
      </c>
      <c r="I13" s="6">
        <f t="shared" si="2"/>
        <v>0</v>
      </c>
      <c r="J13" s="6">
        <f t="shared" si="3"/>
        <v>0</v>
      </c>
      <c r="K13" s="132">
        <f t="shared" ref="K13" si="7">H13+I13+J13</f>
        <v>0</v>
      </c>
      <c r="L13" s="112"/>
      <c r="M13" s="111"/>
      <c r="N13" s="111"/>
      <c r="O13" s="111"/>
    </row>
    <row r="14" spans="1:15" ht="20.100000000000001" customHeight="1" x14ac:dyDescent="0.3">
      <c r="A14" s="109"/>
      <c r="B14" s="19"/>
      <c r="C14" s="5"/>
      <c r="D14" s="131"/>
      <c r="E14" s="6"/>
      <c r="F14" s="6"/>
      <c r="G14" s="6"/>
      <c r="H14" s="6"/>
      <c r="I14" s="6"/>
      <c r="J14" s="6"/>
      <c r="K14" s="132"/>
      <c r="L14" s="112"/>
      <c r="M14" s="111"/>
      <c r="N14" s="111"/>
      <c r="O14" s="111"/>
    </row>
    <row r="15" spans="1:15" ht="20.100000000000001" customHeight="1" x14ac:dyDescent="0.3">
      <c r="A15" s="109"/>
      <c r="B15" s="114"/>
      <c r="C15" s="128" t="s">
        <v>64</v>
      </c>
      <c r="D15" s="133">
        <f>SUM(D5:D14)</f>
        <v>0</v>
      </c>
      <c r="E15" s="133">
        <f t="shared" ref="E15:K15" si="8">SUM(E5:E14)</f>
        <v>0</v>
      </c>
      <c r="F15" s="133">
        <f t="shared" si="8"/>
        <v>0</v>
      </c>
      <c r="G15" s="133">
        <f t="shared" si="8"/>
        <v>0</v>
      </c>
      <c r="H15" s="133">
        <f t="shared" si="8"/>
        <v>0</v>
      </c>
      <c r="I15" s="133">
        <f t="shared" si="8"/>
        <v>0</v>
      </c>
      <c r="J15" s="133">
        <f t="shared" si="8"/>
        <v>0</v>
      </c>
      <c r="K15" s="134">
        <f t="shared" si="8"/>
        <v>0</v>
      </c>
      <c r="L15" s="112"/>
      <c r="M15" s="111"/>
      <c r="N15" s="111"/>
      <c r="O15" s="111"/>
    </row>
    <row r="16" spans="1:15" ht="20.100000000000001" customHeight="1" x14ac:dyDescent="0.3">
      <c r="A16" s="109"/>
      <c r="B16" s="19"/>
      <c r="C16" s="5"/>
      <c r="D16" s="131"/>
      <c r="E16" s="6"/>
      <c r="F16" s="6"/>
      <c r="G16" s="6"/>
      <c r="H16" s="6"/>
      <c r="I16" s="6"/>
      <c r="J16" s="6"/>
      <c r="K16" s="132"/>
      <c r="L16" s="112"/>
      <c r="M16" s="111"/>
      <c r="N16" s="111"/>
      <c r="O16" s="111"/>
    </row>
    <row r="17" spans="1:15" ht="25.35" customHeight="1" x14ac:dyDescent="0.3">
      <c r="A17" s="109"/>
      <c r="B17" s="19"/>
      <c r="C17" s="5" t="s">
        <v>413</v>
      </c>
      <c r="D17" s="131">
        <v>0</v>
      </c>
      <c r="E17" s="6">
        <v>0</v>
      </c>
      <c r="F17" s="6">
        <f t="shared" ref="F17" si="9">D17*$D$22</f>
        <v>0</v>
      </c>
      <c r="G17" s="6">
        <f t="shared" ref="G17" si="10">E17*$D$25</f>
        <v>0</v>
      </c>
      <c r="H17" s="6">
        <f t="shared" ref="H17" si="11">D17+E17+F17+G17</f>
        <v>0</v>
      </c>
      <c r="I17" s="6">
        <f t="shared" ref="I17" si="12">H17*$D$27</f>
        <v>0</v>
      </c>
      <c r="J17" s="6">
        <f t="shared" ref="J17" si="13">H17*$D$28</f>
        <v>0</v>
      </c>
      <c r="K17" s="132">
        <f t="shared" ref="K17" si="14">H17+I17+J17</f>
        <v>0</v>
      </c>
      <c r="L17" s="112"/>
      <c r="M17" s="111"/>
      <c r="N17" s="111"/>
      <c r="O17" s="111"/>
    </row>
    <row r="18" spans="1:15" ht="20.100000000000001" customHeight="1" thickBot="1" x14ac:dyDescent="0.35">
      <c r="A18" s="109"/>
      <c r="B18" s="116"/>
      <c r="C18" s="117"/>
      <c r="D18" s="135"/>
      <c r="E18" s="135"/>
      <c r="F18" s="135"/>
      <c r="G18" s="135"/>
      <c r="H18" s="135"/>
      <c r="I18" s="135"/>
      <c r="J18" s="135"/>
      <c r="K18" s="136"/>
      <c r="L18" s="112"/>
    </row>
    <row r="19" spans="1:15" ht="15" thickBot="1" x14ac:dyDescent="0.35">
      <c r="A19" s="109"/>
      <c r="L19" s="112"/>
    </row>
    <row r="20" spans="1:15" ht="30" customHeight="1" thickBot="1" x14ac:dyDescent="0.35">
      <c r="A20" s="109"/>
      <c r="B20" s="305" t="s">
        <v>55</v>
      </c>
      <c r="C20" s="306"/>
      <c r="D20" s="306"/>
      <c r="E20" s="306"/>
      <c r="F20" s="24"/>
      <c r="G20" s="305" t="s">
        <v>88</v>
      </c>
      <c r="H20" s="306"/>
      <c r="I20" s="306"/>
      <c r="J20" s="306"/>
      <c r="K20" s="306"/>
      <c r="L20" s="112"/>
    </row>
    <row r="21" spans="1:15" ht="25.35" customHeight="1" thickBot="1" x14ac:dyDescent="0.35">
      <c r="A21" s="109"/>
      <c r="B21" s="113">
        <v>1</v>
      </c>
      <c r="C21" s="138" t="s">
        <v>66</v>
      </c>
      <c r="D21" s="142"/>
      <c r="E21" s="139">
        <f>D15</f>
        <v>0</v>
      </c>
      <c r="F21" s="24"/>
      <c r="G21" s="89">
        <v>1</v>
      </c>
      <c r="H21" s="307" t="s">
        <v>84</v>
      </c>
      <c r="I21" s="307"/>
      <c r="J21" s="307"/>
      <c r="K21" s="165">
        <f>+Estimate!N673</f>
        <v>0</v>
      </c>
      <c r="L21" s="112"/>
    </row>
    <row r="22" spans="1:15" ht="25.35" customHeight="1" thickBot="1" x14ac:dyDescent="0.35">
      <c r="A22" s="109"/>
      <c r="B22" s="19"/>
      <c r="C22" s="141" t="s">
        <v>68</v>
      </c>
      <c r="D22" s="234">
        <v>6.6250000000000003E-2</v>
      </c>
      <c r="E22" s="143">
        <f>E21*D22</f>
        <v>0</v>
      </c>
      <c r="F22" s="24"/>
      <c r="G22" s="19">
        <v>2</v>
      </c>
      <c r="H22" s="313" t="s">
        <v>85</v>
      </c>
      <c r="I22" s="313"/>
      <c r="J22" s="313"/>
      <c r="K22" s="155">
        <f>K21/8</f>
        <v>0</v>
      </c>
      <c r="L22" s="112"/>
    </row>
    <row r="23" spans="1:15" ht="25.35" customHeight="1" x14ac:dyDescent="0.3">
      <c r="A23" s="109"/>
      <c r="B23" s="19"/>
      <c r="C23" s="20" t="s">
        <v>74</v>
      </c>
      <c r="D23" s="147"/>
      <c r="E23" s="174">
        <v>0</v>
      </c>
      <c r="F23" s="24"/>
      <c r="G23" s="19">
        <v>3</v>
      </c>
      <c r="H23" s="313" t="s">
        <v>79</v>
      </c>
      <c r="I23" s="313"/>
      <c r="J23" s="313"/>
      <c r="K23" s="155">
        <f>J24+J25+J26</f>
        <v>5</v>
      </c>
      <c r="L23" s="112"/>
    </row>
    <row r="24" spans="1:15" ht="25.35" customHeight="1" thickBot="1" x14ac:dyDescent="0.35">
      <c r="A24" s="109"/>
      <c r="B24" s="19">
        <v>2</v>
      </c>
      <c r="C24" s="140" t="s">
        <v>67</v>
      </c>
      <c r="D24" s="144"/>
      <c r="E24" s="115">
        <f>E15</f>
        <v>0</v>
      </c>
      <c r="F24" s="24"/>
      <c r="G24" s="19">
        <v>4</v>
      </c>
      <c r="H24" s="313" t="s">
        <v>81</v>
      </c>
      <c r="I24" s="313"/>
      <c r="J24" s="153">
        <v>3</v>
      </c>
      <c r="K24" s="154">
        <v>135</v>
      </c>
      <c r="L24" s="112"/>
      <c r="M24" s="111"/>
      <c r="N24" s="111"/>
      <c r="O24" s="111"/>
    </row>
    <row r="25" spans="1:15" ht="25.35" customHeight="1" thickBot="1" x14ac:dyDescent="0.35">
      <c r="A25" s="109"/>
      <c r="B25" s="19"/>
      <c r="C25" s="141" t="s">
        <v>59</v>
      </c>
      <c r="D25" s="146"/>
      <c r="E25" s="143">
        <f>E24*D25</f>
        <v>0</v>
      </c>
      <c r="F25" s="24"/>
      <c r="G25" s="19">
        <v>5</v>
      </c>
      <c r="H25" s="313" t="s">
        <v>82</v>
      </c>
      <c r="I25" s="313"/>
      <c r="J25" s="153">
        <v>1</v>
      </c>
      <c r="K25" s="154">
        <v>142</v>
      </c>
      <c r="L25" s="112"/>
      <c r="M25" s="111"/>
      <c r="N25" s="111"/>
      <c r="O25" s="111"/>
    </row>
    <row r="26" spans="1:15" ht="25.35" customHeight="1" thickBot="1" x14ac:dyDescent="0.35">
      <c r="A26" s="109"/>
      <c r="B26" s="19">
        <v>3</v>
      </c>
      <c r="C26" s="140" t="s">
        <v>60</v>
      </c>
      <c r="D26" s="144"/>
      <c r="E26" s="115">
        <f>SUM(E21:E25)</f>
        <v>0</v>
      </c>
      <c r="F26" s="24"/>
      <c r="G26" s="19">
        <v>6</v>
      </c>
      <c r="H26" s="313" t="s">
        <v>83</v>
      </c>
      <c r="I26" s="313"/>
      <c r="J26" s="153">
        <v>1</v>
      </c>
      <c r="K26" s="154">
        <v>61</v>
      </c>
      <c r="L26" s="112"/>
      <c r="M26" s="111"/>
      <c r="N26" s="111"/>
      <c r="O26" s="111"/>
    </row>
    <row r="27" spans="1:15" ht="25.35" customHeight="1" thickBot="1" x14ac:dyDescent="0.35">
      <c r="A27" s="109"/>
      <c r="B27" s="19"/>
      <c r="C27" s="141" t="s">
        <v>69</v>
      </c>
      <c r="D27" s="173">
        <v>0.1</v>
      </c>
      <c r="E27" s="143">
        <f>E26*D27</f>
        <v>0</v>
      </c>
      <c r="F27" s="24"/>
      <c r="G27" s="19">
        <v>7</v>
      </c>
      <c r="H27" s="313" t="s">
        <v>42</v>
      </c>
      <c r="I27" s="313"/>
      <c r="J27" s="313"/>
      <c r="K27" s="154">
        <f>(K24*J24/K23)+(K25*J25/K23)+(K26*J26/K23)</f>
        <v>121.60000000000001</v>
      </c>
      <c r="L27" s="112"/>
      <c r="M27" s="111"/>
      <c r="N27" s="111"/>
      <c r="O27" s="111"/>
    </row>
    <row r="28" spans="1:15" ht="25.35" customHeight="1" thickBot="1" x14ac:dyDescent="0.35">
      <c r="A28" s="109"/>
      <c r="B28" s="19"/>
      <c r="C28" s="141" t="s">
        <v>76</v>
      </c>
      <c r="D28" s="173">
        <v>0.1</v>
      </c>
      <c r="E28" s="143">
        <f>E26*D28</f>
        <v>0</v>
      </c>
      <c r="F28" s="24"/>
      <c r="G28" s="116">
        <v>8</v>
      </c>
      <c r="H28" s="312" t="s">
        <v>86</v>
      </c>
      <c r="I28" s="312"/>
      <c r="J28" s="312"/>
      <c r="K28" s="136" t="s">
        <v>87</v>
      </c>
      <c r="L28" s="112"/>
      <c r="M28" s="111"/>
      <c r="N28" s="111"/>
      <c r="O28" s="111"/>
    </row>
    <row r="29" spans="1:15" ht="25.35" customHeight="1" thickBot="1" x14ac:dyDescent="0.35">
      <c r="A29" s="109"/>
      <c r="B29" s="19">
        <v>4</v>
      </c>
      <c r="C29" s="140" t="s">
        <v>75</v>
      </c>
      <c r="D29" s="145"/>
      <c r="E29" s="115">
        <f>SUM(E26:E28)</f>
        <v>0</v>
      </c>
      <c r="F29" s="24"/>
      <c r="G29" s="110"/>
      <c r="H29" s="157"/>
      <c r="I29" s="158"/>
      <c r="J29" s="159"/>
      <c r="K29" s="24"/>
      <c r="L29" s="112"/>
      <c r="M29" s="111"/>
      <c r="N29" s="111"/>
      <c r="O29" s="111"/>
    </row>
    <row r="30" spans="1:15" ht="25.35" customHeight="1" thickBot="1" x14ac:dyDescent="0.35">
      <c r="A30" s="109"/>
      <c r="B30" s="19"/>
      <c r="C30" s="141" t="s">
        <v>70</v>
      </c>
      <c r="D30" s="146"/>
      <c r="E30" s="143">
        <f>D30*E29</f>
        <v>0</v>
      </c>
      <c r="F30" s="24"/>
      <c r="G30" s="175"/>
      <c r="H30" s="309" t="s">
        <v>89</v>
      </c>
      <c r="I30" s="310"/>
      <c r="J30" s="310"/>
      <c r="K30" s="311"/>
      <c r="L30" s="112"/>
      <c r="M30" s="111"/>
      <c r="N30" s="111"/>
      <c r="O30" s="111"/>
    </row>
    <row r="31" spans="1:15" ht="25.35" customHeight="1" x14ac:dyDescent="0.3">
      <c r="A31" s="109"/>
      <c r="B31" s="19"/>
      <c r="C31" s="20" t="s">
        <v>71</v>
      </c>
      <c r="D31" s="148"/>
      <c r="E31" s="174">
        <v>0</v>
      </c>
      <c r="F31" s="24"/>
      <c r="G31" s="110"/>
      <c r="H31" s="24"/>
      <c r="I31" s="158"/>
      <c r="J31" s="24"/>
      <c r="K31" s="24"/>
      <c r="L31" s="112"/>
      <c r="M31" s="111"/>
      <c r="N31" s="111"/>
      <c r="O31" s="111"/>
    </row>
    <row r="32" spans="1:15" ht="25.35" customHeight="1" x14ac:dyDescent="0.3">
      <c r="A32" s="109"/>
      <c r="B32" s="19"/>
      <c r="C32" s="20" t="s">
        <v>80</v>
      </c>
      <c r="D32" s="148"/>
      <c r="E32" s="174">
        <v>0</v>
      </c>
      <c r="F32" s="24"/>
      <c r="G32" s="110"/>
      <c r="H32" s="24"/>
      <c r="I32" s="158"/>
      <c r="J32" s="24"/>
      <c r="K32" s="24"/>
      <c r="L32" s="112"/>
      <c r="M32" s="111"/>
      <c r="N32" s="111"/>
      <c r="O32" s="111"/>
    </row>
    <row r="33" spans="1:15" ht="25.35" customHeight="1" thickBot="1" x14ac:dyDescent="0.35">
      <c r="A33" s="109"/>
      <c r="B33" s="19"/>
      <c r="C33" s="20" t="s">
        <v>72</v>
      </c>
      <c r="D33" s="149"/>
      <c r="E33" s="174">
        <v>0</v>
      </c>
      <c r="F33" s="24"/>
      <c r="G33" s="110"/>
      <c r="H33" s="24"/>
      <c r="I33" s="158"/>
      <c r="J33" s="24"/>
      <c r="K33" s="24"/>
      <c r="L33" s="112"/>
      <c r="M33" s="111"/>
      <c r="N33" s="111"/>
      <c r="O33" s="111"/>
    </row>
    <row r="34" spans="1:15" ht="25.35" customHeight="1" thickBot="1" x14ac:dyDescent="0.35">
      <c r="A34" s="109"/>
      <c r="B34" s="19"/>
      <c r="C34" s="141" t="s">
        <v>73</v>
      </c>
      <c r="D34" s="146"/>
      <c r="E34" s="143">
        <f>D34*E29</f>
        <v>0</v>
      </c>
      <c r="F34" s="24"/>
      <c r="G34" s="110"/>
      <c r="H34" s="24"/>
      <c r="I34" s="156"/>
      <c r="K34" s="24"/>
      <c r="L34" s="112"/>
      <c r="M34" s="111"/>
      <c r="N34" s="111"/>
      <c r="O34" s="111"/>
    </row>
    <row r="35" spans="1:15" ht="25.35" customHeight="1" thickBot="1" x14ac:dyDescent="0.35">
      <c r="A35" s="109"/>
      <c r="B35" s="166"/>
      <c r="C35" s="167"/>
      <c r="D35" s="168"/>
      <c r="E35" s="169"/>
      <c r="F35" s="24"/>
      <c r="G35" s="110"/>
      <c r="H35" s="24"/>
      <c r="I35" s="137"/>
      <c r="J35" s="24"/>
      <c r="K35" s="24"/>
      <c r="L35" s="112"/>
      <c r="M35" s="111"/>
      <c r="N35" s="111"/>
      <c r="O35" s="111"/>
    </row>
    <row r="36" spans="1:15" ht="25.35" customHeight="1" thickBot="1" x14ac:dyDescent="0.35">
      <c r="A36" s="109"/>
      <c r="B36" s="170">
        <v>5</v>
      </c>
      <c r="C36" s="171" t="s">
        <v>78</v>
      </c>
      <c r="D36" s="172"/>
      <c r="E36" s="290">
        <f>SUM(E29:E35)</f>
        <v>0</v>
      </c>
      <c r="F36" s="24"/>
      <c r="G36" s="110"/>
      <c r="H36" s="157"/>
      <c r="I36" s="24"/>
      <c r="K36" s="24"/>
      <c r="L36" s="112"/>
      <c r="M36" s="111"/>
      <c r="N36" s="111"/>
      <c r="O36" s="111"/>
    </row>
    <row r="37" spans="1:15" ht="25.35" customHeight="1" thickBot="1" x14ac:dyDescent="0.35">
      <c r="A37" s="109"/>
      <c r="B37" s="150">
        <v>6</v>
      </c>
      <c r="C37" s="151" t="s">
        <v>77</v>
      </c>
      <c r="D37" s="152"/>
      <c r="E37" s="291">
        <f>K17</f>
        <v>0</v>
      </c>
      <c r="F37" s="24"/>
      <c r="G37" s="110"/>
      <c r="H37" s="157"/>
      <c r="I37" s="24"/>
      <c r="K37" s="24"/>
      <c r="L37" s="112"/>
      <c r="M37" s="111"/>
      <c r="N37" s="111"/>
      <c r="O37" s="111"/>
    </row>
    <row r="38" spans="1:15" x14ac:dyDescent="0.3">
      <c r="A38" s="109"/>
      <c r="B38" s="24"/>
      <c r="E38" s="24"/>
      <c r="F38" s="24"/>
      <c r="G38" s="24"/>
      <c r="H38" s="24"/>
      <c r="I38" s="24"/>
      <c r="J38" s="24"/>
      <c r="K38" s="24"/>
      <c r="L38" s="112"/>
    </row>
    <row r="39" spans="1:15" ht="15" thickBot="1" x14ac:dyDescent="0.35">
      <c r="A39" s="118"/>
      <c r="B39" s="119"/>
      <c r="C39" s="120"/>
      <c r="D39" s="120"/>
      <c r="E39" s="121"/>
      <c r="F39" s="121"/>
      <c r="G39" s="121"/>
      <c r="H39" s="121"/>
      <c r="I39" s="121"/>
      <c r="J39" s="121"/>
      <c r="K39" s="121"/>
      <c r="L39" s="122"/>
    </row>
    <row r="40" spans="1:15" x14ac:dyDescent="0.3">
      <c r="A40" s="176"/>
      <c r="B40" s="177"/>
      <c r="C40" s="178"/>
      <c r="D40" s="178"/>
      <c r="E40" s="179"/>
      <c r="F40" s="179"/>
      <c r="G40" s="179"/>
      <c r="H40" s="179"/>
      <c r="I40" s="179"/>
      <c r="J40" s="179"/>
      <c r="K40" s="179"/>
      <c r="L40" s="180"/>
    </row>
    <row r="41" spans="1:15" ht="60" customHeight="1" x14ac:dyDescent="0.3">
      <c r="A41" s="109"/>
      <c r="B41" s="308" t="s">
        <v>103</v>
      </c>
      <c r="C41" s="308"/>
      <c r="D41" s="308"/>
      <c r="E41" s="308"/>
      <c r="F41" s="308"/>
      <c r="G41" s="308"/>
      <c r="H41" s="308"/>
      <c r="I41" s="308"/>
      <c r="J41" s="308"/>
      <c r="K41" s="308"/>
      <c r="L41" s="112"/>
    </row>
    <row r="42" spans="1:15" ht="15" thickBot="1" x14ac:dyDescent="0.35">
      <c r="A42" s="118"/>
      <c r="B42" s="119"/>
      <c r="C42" s="120"/>
      <c r="D42" s="120"/>
      <c r="E42" s="121"/>
      <c r="F42" s="121"/>
      <c r="G42" s="121"/>
      <c r="H42" s="121"/>
      <c r="I42" s="121"/>
      <c r="J42" s="121"/>
      <c r="K42" s="121"/>
      <c r="L42" s="122"/>
    </row>
  </sheetData>
  <mergeCells count="14">
    <mergeCell ref="B41:K41"/>
    <mergeCell ref="H30:K30"/>
    <mergeCell ref="H28:J28"/>
    <mergeCell ref="H22:J22"/>
    <mergeCell ref="H23:J23"/>
    <mergeCell ref="H27:J27"/>
    <mergeCell ref="H24:I24"/>
    <mergeCell ref="H25:I25"/>
    <mergeCell ref="H26:I26"/>
    <mergeCell ref="A1:L1"/>
    <mergeCell ref="B3:K3"/>
    <mergeCell ref="B20:E20"/>
    <mergeCell ref="G20:K20"/>
    <mergeCell ref="H21:J21"/>
  </mergeCells>
  <printOptions horizontalCentered="1"/>
  <pageMargins left="0.70866141732283472" right="0.70866141732283472" top="0.74803149606299213" bottom="0.74803149606299213" header="0.31496062992125984" footer="0.31496062992125984"/>
  <pageSetup paperSize="9" scale="39" orientation="portrait" r:id="rId1"/>
  <ignoredErrors>
    <ignoredError sqref="E25:E2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994"/>
  <sheetViews>
    <sheetView view="pageBreakPreview" zoomScale="85" zoomScaleNormal="85" zoomScaleSheetLayoutView="85" workbookViewId="0">
      <pane ySplit="3" topLeftCell="A448" activePane="bottomLeft" state="frozen"/>
      <selection pane="bottomLeft" activeCell="D429" sqref="D429:J429"/>
    </sheetView>
  </sheetViews>
  <sheetFormatPr defaultColWidth="8.6640625" defaultRowHeight="14.4" x14ac:dyDescent="0.3"/>
  <cols>
    <col min="1" max="1" width="5.6640625" style="13" customWidth="1"/>
    <col min="2" max="2" width="11.6640625" style="77" bestFit="1" customWidth="1"/>
    <col min="3" max="3" width="14.6640625" style="13" bestFit="1" customWidth="1"/>
    <col min="4" max="4" width="65.6640625" style="79" customWidth="1"/>
    <col min="5" max="5" width="10.6640625" style="106" customWidth="1"/>
    <col min="6" max="6" width="10.6640625" style="77" customWidth="1"/>
    <col min="7" max="7" width="11.6640625" style="106" customWidth="1"/>
    <col min="8" max="8" width="11.6640625" style="77" customWidth="1"/>
    <col min="9" max="9" width="15.33203125" style="264" bestFit="1" customWidth="1"/>
    <col min="10" max="10" width="12.6640625" style="264" customWidth="1"/>
    <col min="11" max="11" width="14.5546875" style="264" customWidth="1"/>
    <col min="12" max="12" width="14.33203125" style="87" bestFit="1" customWidth="1"/>
    <col min="13" max="13" width="13.5546875" style="87" customWidth="1"/>
    <col min="14" max="14" width="12.6640625" style="264" customWidth="1"/>
    <col min="15" max="15" width="12.6640625" style="289" customWidth="1"/>
    <col min="16" max="16" width="15.33203125" style="88" customWidth="1"/>
    <col min="17" max="17" width="12.33203125" style="13" bestFit="1" customWidth="1"/>
    <col min="18" max="18" width="8.6640625" style="13"/>
    <col min="19" max="19" width="14.5546875" style="13" bestFit="1" customWidth="1"/>
    <col min="20" max="16384" width="8.6640625" style="13"/>
  </cols>
  <sheetData>
    <row r="1" spans="1:17" ht="50.1" customHeight="1" thickBot="1" x14ac:dyDescent="0.35">
      <c r="A1" s="328" t="s">
        <v>428</v>
      </c>
      <c r="B1" s="329"/>
      <c r="C1" s="329"/>
      <c r="D1" s="329"/>
      <c r="E1" s="329"/>
      <c r="F1" s="329"/>
      <c r="G1" s="329"/>
      <c r="H1" s="329"/>
      <c r="I1" s="329"/>
      <c r="J1" s="329"/>
      <c r="K1" s="330"/>
      <c r="L1" s="331" t="s">
        <v>29</v>
      </c>
      <c r="M1" s="332"/>
      <c r="N1" s="305">
        <f>'Bid Recap &amp; Summary'!E36</f>
        <v>0</v>
      </c>
      <c r="O1" s="332"/>
      <c r="P1" s="51"/>
    </row>
    <row r="2" spans="1:17" ht="27.75" customHeight="1" thickBot="1" x14ac:dyDescent="0.35">
      <c r="A2" s="194"/>
      <c r="B2" s="195"/>
      <c r="C2" s="195"/>
      <c r="D2" s="195"/>
      <c r="E2" s="98"/>
      <c r="F2" s="195"/>
      <c r="G2" s="98"/>
      <c r="H2" s="195"/>
      <c r="I2" s="235"/>
      <c r="J2" s="235"/>
      <c r="K2" s="314" t="s">
        <v>410</v>
      </c>
      <c r="L2" s="315"/>
      <c r="M2" s="315"/>
      <c r="N2" s="315"/>
      <c r="O2" s="316"/>
      <c r="P2" s="51"/>
    </row>
    <row r="3" spans="1:17" ht="50.1" customHeight="1" thickBot="1" x14ac:dyDescent="0.35">
      <c r="A3" s="18" t="s">
        <v>0</v>
      </c>
      <c r="B3" s="18" t="s">
        <v>32</v>
      </c>
      <c r="C3" s="34" t="s">
        <v>33</v>
      </c>
      <c r="D3" s="18" t="s">
        <v>1</v>
      </c>
      <c r="E3" s="99" t="s">
        <v>2</v>
      </c>
      <c r="F3" s="18" t="s">
        <v>3</v>
      </c>
      <c r="G3" s="99" t="s">
        <v>4</v>
      </c>
      <c r="H3" s="18" t="s">
        <v>5</v>
      </c>
      <c r="I3" s="236" t="s">
        <v>31</v>
      </c>
      <c r="J3" s="236" t="s">
        <v>6</v>
      </c>
      <c r="K3" s="236" t="s">
        <v>43</v>
      </c>
      <c r="L3" s="28" t="s">
        <v>15</v>
      </c>
      <c r="M3" s="28" t="s">
        <v>16</v>
      </c>
      <c r="N3" s="236" t="s">
        <v>7</v>
      </c>
      <c r="O3" s="269" t="s">
        <v>28</v>
      </c>
      <c r="P3" s="59"/>
    </row>
    <row r="4" spans="1:17" ht="30" customHeight="1" thickBot="1" x14ac:dyDescent="0.35">
      <c r="A4" s="305" t="s">
        <v>18</v>
      </c>
      <c r="B4" s="306"/>
      <c r="C4" s="306"/>
      <c r="D4" s="306"/>
      <c r="E4" s="306"/>
      <c r="F4" s="306"/>
      <c r="G4" s="306"/>
      <c r="H4" s="327"/>
      <c r="I4" s="237"/>
      <c r="J4" s="238"/>
      <c r="K4" s="300">
        <f>'Bid Recap &amp; Summary'!K27</f>
        <v>121.60000000000001</v>
      </c>
      <c r="L4" s="60"/>
      <c r="M4" s="61"/>
      <c r="N4" s="238"/>
      <c r="O4" s="270"/>
      <c r="P4" s="62"/>
    </row>
    <row r="5" spans="1:17" ht="20.100000000000001" customHeight="1" thickBot="1" x14ac:dyDescent="0.35">
      <c r="A5" s="320" t="s">
        <v>8</v>
      </c>
      <c r="B5" s="321"/>
      <c r="C5" s="321"/>
      <c r="D5" s="322"/>
      <c r="E5" s="56"/>
      <c r="F5" s="1"/>
      <c r="G5" s="58"/>
      <c r="H5" s="2"/>
      <c r="I5" s="239"/>
      <c r="J5" s="240"/>
      <c r="K5" s="241"/>
      <c r="L5" s="3"/>
      <c r="M5" s="3"/>
      <c r="N5" s="240"/>
      <c r="O5" s="271"/>
      <c r="P5" s="52"/>
    </row>
    <row r="6" spans="1:17" x14ac:dyDescent="0.3">
      <c r="A6" s="26">
        <v>1</v>
      </c>
      <c r="B6" s="9"/>
      <c r="C6" s="10"/>
      <c r="D6" s="20" t="s">
        <v>302</v>
      </c>
      <c r="E6" s="53">
        <v>16</v>
      </c>
      <c r="F6" s="1">
        <v>0.1</v>
      </c>
      <c r="G6" s="58">
        <f t="shared" ref="G6:G12" si="0">E6+(E6*F6)</f>
        <v>17.600000000000001</v>
      </c>
      <c r="H6" s="4" t="s">
        <v>9</v>
      </c>
      <c r="I6" s="242">
        <v>0</v>
      </c>
      <c r="J6" s="242">
        <f t="shared" ref="J6:J12" si="1">I6*G6</f>
        <v>0</v>
      </c>
      <c r="K6" s="242">
        <f t="shared" ref="K6:K33" si="2">$K$4</f>
        <v>121.60000000000001</v>
      </c>
      <c r="L6" s="23"/>
      <c r="M6" s="23">
        <f t="shared" ref="M6" si="3">L6*G6</f>
        <v>0</v>
      </c>
      <c r="N6" s="242">
        <f t="shared" ref="N6" si="4">M6*K6</f>
        <v>0</v>
      </c>
      <c r="O6" s="272">
        <f t="shared" ref="O6" si="5">N6+J6</f>
        <v>0</v>
      </c>
      <c r="P6" s="65"/>
      <c r="Q6" s="63"/>
    </row>
    <row r="7" spans="1:17" x14ac:dyDescent="0.3">
      <c r="A7" s="26"/>
      <c r="B7" s="9"/>
      <c r="C7" s="10"/>
      <c r="D7" s="20" t="s">
        <v>303</v>
      </c>
      <c r="E7" s="53">
        <v>2</v>
      </c>
      <c r="F7" s="199">
        <v>0</v>
      </c>
      <c r="G7" s="58">
        <f t="shared" si="0"/>
        <v>2</v>
      </c>
      <c r="H7" s="4" t="s">
        <v>11</v>
      </c>
      <c r="I7" s="242">
        <v>0</v>
      </c>
      <c r="J7" s="242">
        <f t="shared" si="1"/>
        <v>0</v>
      </c>
      <c r="K7" s="242">
        <f t="shared" ref="K7:K12" si="6">$K$4</f>
        <v>121.60000000000001</v>
      </c>
      <c r="L7" s="23"/>
      <c r="M7" s="23">
        <f t="shared" ref="M7:M12" si="7">L7*G7</f>
        <v>0</v>
      </c>
      <c r="N7" s="242">
        <f t="shared" ref="N7:N12" si="8">M7*K7</f>
        <v>0</v>
      </c>
      <c r="O7" s="272">
        <f t="shared" ref="O7:O12" si="9">N7+J7</f>
        <v>0</v>
      </c>
      <c r="P7" s="65"/>
    </row>
    <row r="8" spans="1:17" x14ac:dyDescent="0.3">
      <c r="A8" s="26"/>
      <c r="B8" s="9"/>
      <c r="C8" s="10"/>
      <c r="D8" s="20" t="s">
        <v>304</v>
      </c>
      <c r="E8" s="53">
        <v>2</v>
      </c>
      <c r="F8" s="199">
        <v>0</v>
      </c>
      <c r="G8" s="58">
        <f t="shared" si="0"/>
        <v>2</v>
      </c>
      <c r="H8" s="4" t="s">
        <v>11</v>
      </c>
      <c r="I8" s="242">
        <v>0</v>
      </c>
      <c r="J8" s="242">
        <f t="shared" si="1"/>
        <v>0</v>
      </c>
      <c r="K8" s="242">
        <f t="shared" si="6"/>
        <v>121.60000000000001</v>
      </c>
      <c r="L8" s="23"/>
      <c r="M8" s="23">
        <f t="shared" si="7"/>
        <v>0</v>
      </c>
      <c r="N8" s="242">
        <f t="shared" si="8"/>
        <v>0</v>
      </c>
      <c r="O8" s="272">
        <f t="shared" si="9"/>
        <v>0</v>
      </c>
      <c r="P8" s="65"/>
    </row>
    <row r="9" spans="1:17" x14ac:dyDescent="0.3">
      <c r="A9" s="26"/>
      <c r="B9" s="9"/>
      <c r="C9" s="10"/>
      <c r="D9" s="20" t="s">
        <v>305</v>
      </c>
      <c r="E9" s="53">
        <v>2</v>
      </c>
      <c r="F9" s="199">
        <v>0</v>
      </c>
      <c r="G9" s="58">
        <f t="shared" si="0"/>
        <v>2</v>
      </c>
      <c r="H9" s="4" t="s">
        <v>11</v>
      </c>
      <c r="I9" s="242">
        <v>0</v>
      </c>
      <c r="J9" s="242">
        <f t="shared" si="1"/>
        <v>0</v>
      </c>
      <c r="K9" s="242">
        <f t="shared" si="6"/>
        <v>121.60000000000001</v>
      </c>
      <c r="L9" s="23"/>
      <c r="M9" s="23">
        <f t="shared" si="7"/>
        <v>0</v>
      </c>
      <c r="N9" s="242">
        <f t="shared" si="8"/>
        <v>0</v>
      </c>
      <c r="O9" s="272">
        <f t="shared" si="9"/>
        <v>0</v>
      </c>
      <c r="P9" s="65"/>
    </row>
    <row r="10" spans="1:17" x14ac:dyDescent="0.3">
      <c r="A10" s="26"/>
      <c r="B10" s="9"/>
      <c r="C10" s="10"/>
      <c r="D10" s="20" t="s">
        <v>306</v>
      </c>
      <c r="E10" s="53">
        <v>2</v>
      </c>
      <c r="F10" s="199">
        <v>0</v>
      </c>
      <c r="G10" s="58">
        <f t="shared" si="0"/>
        <v>2</v>
      </c>
      <c r="H10" s="4" t="s">
        <v>11</v>
      </c>
      <c r="I10" s="242">
        <v>0</v>
      </c>
      <c r="J10" s="242">
        <f t="shared" si="1"/>
        <v>0</v>
      </c>
      <c r="K10" s="242">
        <f t="shared" si="6"/>
        <v>121.60000000000001</v>
      </c>
      <c r="L10" s="23"/>
      <c r="M10" s="23">
        <f t="shared" si="7"/>
        <v>0</v>
      </c>
      <c r="N10" s="242">
        <f t="shared" si="8"/>
        <v>0</v>
      </c>
      <c r="O10" s="272">
        <f t="shared" si="9"/>
        <v>0</v>
      </c>
      <c r="P10" s="65"/>
    </row>
    <row r="11" spans="1:17" x14ac:dyDescent="0.3">
      <c r="A11" s="26"/>
      <c r="B11" s="9"/>
      <c r="C11" s="10"/>
      <c r="D11" s="20" t="s">
        <v>307</v>
      </c>
      <c r="E11" s="53">
        <v>2</v>
      </c>
      <c r="F11" s="199">
        <v>0</v>
      </c>
      <c r="G11" s="58">
        <f t="shared" si="0"/>
        <v>2</v>
      </c>
      <c r="H11" s="4" t="s">
        <v>11</v>
      </c>
      <c r="I11" s="242">
        <v>0</v>
      </c>
      <c r="J11" s="242">
        <f t="shared" si="1"/>
        <v>0</v>
      </c>
      <c r="K11" s="242">
        <f t="shared" si="6"/>
        <v>121.60000000000001</v>
      </c>
      <c r="L11" s="23"/>
      <c r="M11" s="23">
        <f t="shared" si="7"/>
        <v>0</v>
      </c>
      <c r="N11" s="242">
        <f t="shared" si="8"/>
        <v>0</v>
      </c>
      <c r="O11" s="272">
        <f t="shared" si="9"/>
        <v>0</v>
      </c>
      <c r="P11" s="65"/>
    </row>
    <row r="12" spans="1:17" x14ac:dyDescent="0.3">
      <c r="A12" s="26"/>
      <c r="B12" s="9"/>
      <c r="C12" s="10"/>
      <c r="D12" s="20" t="s">
        <v>308</v>
      </c>
      <c r="E12" s="53">
        <v>2</v>
      </c>
      <c r="F12" s="199">
        <v>0</v>
      </c>
      <c r="G12" s="58">
        <f t="shared" si="0"/>
        <v>2</v>
      </c>
      <c r="H12" s="4" t="s">
        <v>11</v>
      </c>
      <c r="I12" s="242">
        <v>0</v>
      </c>
      <c r="J12" s="242">
        <f t="shared" si="1"/>
        <v>0</v>
      </c>
      <c r="K12" s="242">
        <f t="shared" si="6"/>
        <v>121.60000000000001</v>
      </c>
      <c r="L12" s="23"/>
      <c r="M12" s="23">
        <f t="shared" si="7"/>
        <v>0</v>
      </c>
      <c r="N12" s="242">
        <f t="shared" si="8"/>
        <v>0</v>
      </c>
      <c r="O12" s="272">
        <f t="shared" si="9"/>
        <v>0</v>
      </c>
      <c r="P12" s="65"/>
    </row>
    <row r="13" spans="1:17" s="24" customFormat="1" x14ac:dyDescent="0.3">
      <c r="A13" s="26">
        <v>2</v>
      </c>
      <c r="B13" s="9"/>
      <c r="C13" s="9"/>
      <c r="D13" s="20" t="s">
        <v>309</v>
      </c>
      <c r="E13" s="53">
        <v>160</v>
      </c>
      <c r="F13" s="1">
        <v>0.1</v>
      </c>
      <c r="G13" s="58">
        <f t="shared" ref="G13:G33" si="10">E13+(E13*F13)</f>
        <v>176</v>
      </c>
      <c r="H13" s="4" t="s">
        <v>9</v>
      </c>
      <c r="I13" s="242">
        <v>0</v>
      </c>
      <c r="J13" s="242">
        <f t="shared" ref="J13:J33" si="11">I13*G13</f>
        <v>0</v>
      </c>
      <c r="K13" s="242">
        <f t="shared" si="2"/>
        <v>121.60000000000001</v>
      </c>
      <c r="L13" s="23"/>
      <c r="M13" s="23">
        <f t="shared" ref="M13:M33" si="12">L13*G13</f>
        <v>0</v>
      </c>
      <c r="N13" s="242">
        <f t="shared" ref="N13:N18" si="13">M13*K13</f>
        <v>0</v>
      </c>
      <c r="O13" s="272">
        <f t="shared" ref="O13:O18" si="14">N13+J13</f>
        <v>0</v>
      </c>
      <c r="P13" s="65"/>
    </row>
    <row r="14" spans="1:17" x14ac:dyDescent="0.3">
      <c r="A14" s="26"/>
      <c r="B14" s="9"/>
      <c r="C14" s="9"/>
      <c r="D14" s="20" t="s">
        <v>310</v>
      </c>
      <c r="E14" s="53">
        <v>2</v>
      </c>
      <c r="F14" s="199">
        <v>0</v>
      </c>
      <c r="G14" s="58">
        <f>E14+(E14*F14)</f>
        <v>2</v>
      </c>
      <c r="H14" s="4" t="s">
        <v>11</v>
      </c>
      <c r="I14" s="242">
        <v>0</v>
      </c>
      <c r="J14" s="242">
        <f>I14*G14</f>
        <v>0</v>
      </c>
      <c r="K14" s="242">
        <f>$K$4</f>
        <v>121.60000000000001</v>
      </c>
      <c r="L14" s="23"/>
      <c r="M14" s="23">
        <f>L14*G14</f>
        <v>0</v>
      </c>
      <c r="N14" s="242">
        <f>M14*K14</f>
        <v>0</v>
      </c>
      <c r="O14" s="272">
        <f>N14+J14</f>
        <v>0</v>
      </c>
      <c r="P14" s="65"/>
    </row>
    <row r="15" spans="1:17" x14ac:dyDescent="0.3">
      <c r="A15" s="26"/>
      <c r="B15" s="9"/>
      <c r="C15" s="9"/>
      <c r="D15" s="20" t="s">
        <v>311</v>
      </c>
      <c r="E15" s="53">
        <v>13</v>
      </c>
      <c r="F15" s="199">
        <v>0</v>
      </c>
      <c r="G15" s="58">
        <f>E15+(E15*F15)</f>
        <v>13</v>
      </c>
      <c r="H15" s="4" t="s">
        <v>11</v>
      </c>
      <c r="I15" s="242">
        <v>0</v>
      </c>
      <c r="J15" s="242">
        <f>I15*G15</f>
        <v>0</v>
      </c>
      <c r="K15" s="242">
        <f>$K$4</f>
        <v>121.60000000000001</v>
      </c>
      <c r="L15" s="23"/>
      <c r="M15" s="23">
        <f>L15*G15</f>
        <v>0</v>
      </c>
      <c r="N15" s="242">
        <f>M15*K15</f>
        <v>0</v>
      </c>
      <c r="O15" s="272">
        <f>N15+J15</f>
        <v>0</v>
      </c>
      <c r="P15" s="65"/>
    </row>
    <row r="16" spans="1:17" x14ac:dyDescent="0.3">
      <c r="A16" s="26"/>
      <c r="B16" s="9"/>
      <c r="C16" s="9"/>
      <c r="D16" s="20" t="s">
        <v>312</v>
      </c>
      <c r="E16" s="53">
        <v>20</v>
      </c>
      <c r="F16" s="199">
        <v>0</v>
      </c>
      <c r="G16" s="58">
        <f>E16+(E16*F16)</f>
        <v>20</v>
      </c>
      <c r="H16" s="4" t="s">
        <v>11</v>
      </c>
      <c r="I16" s="242">
        <v>0</v>
      </c>
      <c r="J16" s="242">
        <f>I16*G16</f>
        <v>0</v>
      </c>
      <c r="K16" s="242">
        <f>$K$4</f>
        <v>121.60000000000001</v>
      </c>
      <c r="L16" s="23"/>
      <c r="M16" s="23">
        <f>L16*G16</f>
        <v>0</v>
      </c>
      <c r="N16" s="242">
        <f>M16*K16</f>
        <v>0</v>
      </c>
      <c r="O16" s="272">
        <f>N16+J16</f>
        <v>0</v>
      </c>
      <c r="P16" s="65"/>
    </row>
    <row r="17" spans="1:16" x14ac:dyDescent="0.3">
      <c r="A17" s="26"/>
      <c r="B17" s="9"/>
      <c r="C17" s="9"/>
      <c r="D17" s="20" t="s">
        <v>313</v>
      </c>
      <c r="E17" s="53">
        <v>13</v>
      </c>
      <c r="F17" s="199">
        <v>0</v>
      </c>
      <c r="G17" s="58">
        <f>E17+(E17*F17)</f>
        <v>13</v>
      </c>
      <c r="H17" s="4" t="s">
        <v>11</v>
      </c>
      <c r="I17" s="242">
        <v>0</v>
      </c>
      <c r="J17" s="242">
        <f>I17*G17</f>
        <v>0</v>
      </c>
      <c r="K17" s="242">
        <f>$K$4</f>
        <v>121.60000000000001</v>
      </c>
      <c r="L17" s="23"/>
      <c r="M17" s="23">
        <f>L17*G17</f>
        <v>0</v>
      </c>
      <c r="N17" s="242">
        <f>M17*K17</f>
        <v>0</v>
      </c>
      <c r="O17" s="272">
        <f>N17+J17</f>
        <v>0</v>
      </c>
      <c r="P17" s="65"/>
    </row>
    <row r="18" spans="1:16" s="24" customFormat="1" x14ac:dyDescent="0.3">
      <c r="A18" s="26">
        <v>3</v>
      </c>
      <c r="B18" s="9"/>
      <c r="C18" s="9"/>
      <c r="D18" s="20" t="s">
        <v>314</v>
      </c>
      <c r="E18" s="53">
        <v>34</v>
      </c>
      <c r="F18" s="1">
        <v>0.1</v>
      </c>
      <c r="G18" s="58">
        <f t="shared" si="10"/>
        <v>37.4</v>
      </c>
      <c r="H18" s="4" t="s">
        <v>9</v>
      </c>
      <c r="I18" s="242">
        <v>0</v>
      </c>
      <c r="J18" s="242">
        <f t="shared" si="11"/>
        <v>0</v>
      </c>
      <c r="K18" s="242">
        <f t="shared" si="2"/>
        <v>121.60000000000001</v>
      </c>
      <c r="L18" s="23"/>
      <c r="M18" s="23">
        <f t="shared" si="12"/>
        <v>0</v>
      </c>
      <c r="N18" s="242">
        <f t="shared" si="13"/>
        <v>0</v>
      </c>
      <c r="O18" s="272">
        <f t="shared" si="14"/>
        <v>0</v>
      </c>
      <c r="P18" s="65"/>
    </row>
    <row r="19" spans="1:16" x14ac:dyDescent="0.3">
      <c r="A19" s="26"/>
      <c r="B19" s="9"/>
      <c r="C19" s="9"/>
      <c r="D19" s="20" t="s">
        <v>315</v>
      </c>
      <c r="E19" s="53">
        <v>1</v>
      </c>
      <c r="F19" s="199">
        <v>0</v>
      </c>
      <c r="G19" s="58">
        <f t="shared" ref="G19:G25" si="15">E19+(E19*F19)</f>
        <v>1</v>
      </c>
      <c r="H19" s="4" t="s">
        <v>11</v>
      </c>
      <c r="I19" s="242">
        <v>0</v>
      </c>
      <c r="J19" s="242">
        <f t="shared" ref="J19:J25" si="16">I19*G19</f>
        <v>0</v>
      </c>
      <c r="K19" s="242">
        <f t="shared" ref="K19:K25" si="17">$K$4</f>
        <v>121.60000000000001</v>
      </c>
      <c r="L19" s="23"/>
      <c r="M19" s="23">
        <f t="shared" ref="M19:M25" si="18">L19*G19</f>
        <v>0</v>
      </c>
      <c r="N19" s="242">
        <f t="shared" ref="N19:N32" si="19">M19*K19</f>
        <v>0</v>
      </c>
      <c r="O19" s="272">
        <f t="shared" ref="O19:O32" si="20">N19+J19</f>
        <v>0</v>
      </c>
      <c r="P19" s="65"/>
    </row>
    <row r="20" spans="1:16" x14ac:dyDescent="0.3">
      <c r="A20" s="26"/>
      <c r="B20" s="9"/>
      <c r="C20" s="9"/>
      <c r="D20" s="20" t="s">
        <v>310</v>
      </c>
      <c r="E20" s="53">
        <v>2</v>
      </c>
      <c r="F20" s="199">
        <v>0</v>
      </c>
      <c r="G20" s="58">
        <f t="shared" si="15"/>
        <v>2</v>
      </c>
      <c r="H20" s="4" t="s">
        <v>11</v>
      </c>
      <c r="I20" s="242">
        <v>0</v>
      </c>
      <c r="J20" s="242">
        <f t="shared" si="16"/>
        <v>0</v>
      </c>
      <c r="K20" s="242">
        <f t="shared" si="17"/>
        <v>121.60000000000001</v>
      </c>
      <c r="L20" s="23"/>
      <c r="M20" s="23">
        <f t="shared" si="18"/>
        <v>0</v>
      </c>
      <c r="N20" s="242">
        <f t="shared" si="19"/>
        <v>0</v>
      </c>
      <c r="O20" s="272">
        <f t="shared" si="20"/>
        <v>0</v>
      </c>
      <c r="P20" s="65"/>
    </row>
    <row r="21" spans="1:16" x14ac:dyDescent="0.3">
      <c r="A21" s="26"/>
      <c r="B21" s="9"/>
      <c r="C21" s="9"/>
      <c r="D21" s="20" t="s">
        <v>311</v>
      </c>
      <c r="E21" s="53">
        <v>6</v>
      </c>
      <c r="F21" s="199">
        <v>0</v>
      </c>
      <c r="G21" s="58">
        <f t="shared" si="15"/>
        <v>6</v>
      </c>
      <c r="H21" s="4" t="s">
        <v>11</v>
      </c>
      <c r="I21" s="242">
        <v>0</v>
      </c>
      <c r="J21" s="242">
        <f t="shared" si="16"/>
        <v>0</v>
      </c>
      <c r="K21" s="242">
        <f t="shared" si="17"/>
        <v>121.60000000000001</v>
      </c>
      <c r="L21" s="23"/>
      <c r="M21" s="23">
        <f t="shared" si="18"/>
        <v>0</v>
      </c>
      <c r="N21" s="242">
        <f t="shared" si="19"/>
        <v>0</v>
      </c>
      <c r="O21" s="272">
        <f t="shared" si="20"/>
        <v>0</v>
      </c>
      <c r="P21" s="65"/>
    </row>
    <row r="22" spans="1:16" x14ac:dyDescent="0.3">
      <c r="A22" s="26"/>
      <c r="B22" s="9"/>
      <c r="C22" s="9"/>
      <c r="D22" s="20" t="s">
        <v>306</v>
      </c>
      <c r="E22" s="53">
        <v>3</v>
      </c>
      <c r="F22" s="199">
        <v>0</v>
      </c>
      <c r="G22" s="58">
        <f t="shared" si="15"/>
        <v>3</v>
      </c>
      <c r="H22" s="4" t="s">
        <v>11</v>
      </c>
      <c r="I22" s="242">
        <v>0</v>
      </c>
      <c r="J22" s="242">
        <f t="shared" si="16"/>
        <v>0</v>
      </c>
      <c r="K22" s="242">
        <f t="shared" si="17"/>
        <v>121.60000000000001</v>
      </c>
      <c r="L22" s="23"/>
      <c r="M22" s="23">
        <f t="shared" si="18"/>
        <v>0</v>
      </c>
      <c r="N22" s="242">
        <f t="shared" si="19"/>
        <v>0</v>
      </c>
      <c r="O22" s="272">
        <f t="shared" si="20"/>
        <v>0</v>
      </c>
      <c r="P22" s="65"/>
    </row>
    <row r="23" spans="1:16" x14ac:dyDescent="0.3">
      <c r="A23" s="26"/>
      <c r="B23" s="9"/>
      <c r="C23" s="9"/>
      <c r="D23" s="20" t="s">
        <v>316</v>
      </c>
      <c r="E23" s="53">
        <v>2</v>
      </c>
      <c r="F23" s="199">
        <v>0</v>
      </c>
      <c r="G23" s="58">
        <f t="shared" si="15"/>
        <v>2</v>
      </c>
      <c r="H23" s="4" t="s">
        <v>11</v>
      </c>
      <c r="I23" s="242">
        <v>0</v>
      </c>
      <c r="J23" s="242">
        <f t="shared" si="16"/>
        <v>0</v>
      </c>
      <c r="K23" s="242">
        <f t="shared" si="17"/>
        <v>121.60000000000001</v>
      </c>
      <c r="L23" s="23"/>
      <c r="M23" s="23">
        <f t="shared" si="18"/>
        <v>0</v>
      </c>
      <c r="N23" s="242">
        <f t="shared" si="19"/>
        <v>0</v>
      </c>
      <c r="O23" s="272">
        <f t="shared" si="20"/>
        <v>0</v>
      </c>
      <c r="P23" s="65"/>
    </row>
    <row r="24" spans="1:16" x14ac:dyDescent="0.3">
      <c r="A24" s="26"/>
      <c r="B24" s="9"/>
      <c r="C24" s="9"/>
      <c r="D24" s="20" t="s">
        <v>317</v>
      </c>
      <c r="E24" s="53">
        <v>5</v>
      </c>
      <c r="F24" s="199">
        <v>0</v>
      </c>
      <c r="G24" s="58">
        <f t="shared" si="15"/>
        <v>5</v>
      </c>
      <c r="H24" s="4" t="s">
        <v>11</v>
      </c>
      <c r="I24" s="242">
        <v>0</v>
      </c>
      <c r="J24" s="242">
        <f t="shared" si="16"/>
        <v>0</v>
      </c>
      <c r="K24" s="242">
        <f t="shared" si="17"/>
        <v>121.60000000000001</v>
      </c>
      <c r="L24" s="23"/>
      <c r="M24" s="23">
        <f t="shared" si="18"/>
        <v>0</v>
      </c>
      <c r="N24" s="242">
        <f t="shared" si="19"/>
        <v>0</v>
      </c>
      <c r="O24" s="272">
        <f t="shared" si="20"/>
        <v>0</v>
      </c>
      <c r="P24" s="65"/>
    </row>
    <row r="25" spans="1:16" x14ac:dyDescent="0.3">
      <c r="A25" s="26"/>
      <c r="B25" s="9"/>
      <c r="C25" s="9"/>
      <c r="D25" s="20" t="s">
        <v>308</v>
      </c>
      <c r="E25" s="53">
        <v>5</v>
      </c>
      <c r="F25" s="199">
        <v>0</v>
      </c>
      <c r="G25" s="58">
        <f t="shared" si="15"/>
        <v>5</v>
      </c>
      <c r="H25" s="4" t="s">
        <v>11</v>
      </c>
      <c r="I25" s="242">
        <v>0</v>
      </c>
      <c r="J25" s="242">
        <f t="shared" si="16"/>
        <v>0</v>
      </c>
      <c r="K25" s="242">
        <f t="shared" si="17"/>
        <v>121.60000000000001</v>
      </c>
      <c r="L25" s="23"/>
      <c r="M25" s="23">
        <f t="shared" si="18"/>
        <v>0</v>
      </c>
      <c r="N25" s="242">
        <f t="shared" si="19"/>
        <v>0</v>
      </c>
      <c r="O25" s="272">
        <f t="shared" si="20"/>
        <v>0</v>
      </c>
      <c r="P25" s="65"/>
    </row>
    <row r="26" spans="1:16" s="24" customFormat="1" x14ac:dyDescent="0.3">
      <c r="A26" s="26">
        <v>4</v>
      </c>
      <c r="B26" s="9"/>
      <c r="C26" s="9"/>
      <c r="D26" s="20" t="s">
        <v>318</v>
      </c>
      <c r="E26" s="53">
        <v>18</v>
      </c>
      <c r="F26" s="1">
        <v>0.1</v>
      </c>
      <c r="G26" s="58">
        <f t="shared" si="10"/>
        <v>19.8</v>
      </c>
      <c r="H26" s="4" t="s">
        <v>9</v>
      </c>
      <c r="I26" s="242">
        <v>0</v>
      </c>
      <c r="J26" s="242">
        <f t="shared" si="11"/>
        <v>0</v>
      </c>
      <c r="K26" s="242">
        <f t="shared" si="2"/>
        <v>121.60000000000001</v>
      </c>
      <c r="L26" s="23"/>
      <c r="M26" s="23">
        <f t="shared" si="12"/>
        <v>0</v>
      </c>
      <c r="N26" s="242">
        <f t="shared" si="19"/>
        <v>0</v>
      </c>
      <c r="O26" s="272">
        <f t="shared" si="20"/>
        <v>0</v>
      </c>
      <c r="P26" s="65"/>
    </row>
    <row r="27" spans="1:16" x14ac:dyDescent="0.3">
      <c r="A27" s="26"/>
      <c r="B27" s="9"/>
      <c r="C27" s="9"/>
      <c r="D27" s="20" t="s">
        <v>319</v>
      </c>
      <c r="E27" s="53">
        <v>1</v>
      </c>
      <c r="F27" s="199">
        <v>0</v>
      </c>
      <c r="G27" s="58">
        <f t="shared" ref="G27:G32" si="21">E27+(E27*F27)</f>
        <v>1</v>
      </c>
      <c r="H27" s="4" t="s">
        <v>11</v>
      </c>
      <c r="I27" s="242">
        <v>0</v>
      </c>
      <c r="J27" s="242">
        <f t="shared" ref="J27:J32" si="22">I27*G27</f>
        <v>0</v>
      </c>
      <c r="K27" s="242">
        <f t="shared" ref="K27:K32" si="23">$K$4</f>
        <v>121.60000000000001</v>
      </c>
      <c r="L27" s="23"/>
      <c r="M27" s="23">
        <f t="shared" ref="M27:M32" si="24">L27*G27</f>
        <v>0</v>
      </c>
      <c r="N27" s="242">
        <f t="shared" si="19"/>
        <v>0</v>
      </c>
      <c r="O27" s="272">
        <f t="shared" si="20"/>
        <v>0</v>
      </c>
      <c r="P27" s="65"/>
    </row>
    <row r="28" spans="1:16" x14ac:dyDescent="0.3">
      <c r="A28" s="26"/>
      <c r="B28" s="9"/>
      <c r="C28" s="9"/>
      <c r="D28" s="20" t="s">
        <v>320</v>
      </c>
      <c r="E28" s="53">
        <v>2</v>
      </c>
      <c r="F28" s="199">
        <v>0</v>
      </c>
      <c r="G28" s="58">
        <f t="shared" si="21"/>
        <v>2</v>
      </c>
      <c r="H28" s="4" t="s">
        <v>11</v>
      </c>
      <c r="I28" s="242">
        <v>0</v>
      </c>
      <c r="J28" s="242">
        <f t="shared" si="22"/>
        <v>0</v>
      </c>
      <c r="K28" s="242">
        <f t="shared" si="23"/>
        <v>121.60000000000001</v>
      </c>
      <c r="L28" s="23"/>
      <c r="M28" s="23">
        <f t="shared" si="24"/>
        <v>0</v>
      </c>
      <c r="N28" s="242">
        <f t="shared" si="19"/>
        <v>0</v>
      </c>
      <c r="O28" s="272">
        <f t="shared" si="20"/>
        <v>0</v>
      </c>
      <c r="P28" s="65"/>
    </row>
    <row r="29" spans="1:16" x14ac:dyDescent="0.3">
      <c r="A29" s="26"/>
      <c r="B29" s="9"/>
      <c r="C29" s="9"/>
      <c r="D29" s="20" t="s">
        <v>321</v>
      </c>
      <c r="E29" s="53">
        <v>2</v>
      </c>
      <c r="F29" s="199">
        <v>0</v>
      </c>
      <c r="G29" s="58">
        <f t="shared" si="21"/>
        <v>2</v>
      </c>
      <c r="H29" s="4" t="s">
        <v>11</v>
      </c>
      <c r="I29" s="242">
        <v>0</v>
      </c>
      <c r="J29" s="242">
        <f t="shared" si="22"/>
        <v>0</v>
      </c>
      <c r="K29" s="242">
        <f t="shared" si="23"/>
        <v>121.60000000000001</v>
      </c>
      <c r="L29" s="23"/>
      <c r="M29" s="23">
        <f t="shared" si="24"/>
        <v>0</v>
      </c>
      <c r="N29" s="242">
        <f t="shared" si="19"/>
        <v>0</v>
      </c>
      <c r="O29" s="272">
        <f t="shared" si="20"/>
        <v>0</v>
      </c>
      <c r="P29" s="65"/>
    </row>
    <row r="30" spans="1:16" x14ac:dyDescent="0.3">
      <c r="A30" s="26"/>
      <c r="B30" s="9"/>
      <c r="C30" s="9"/>
      <c r="D30" s="20" t="s">
        <v>322</v>
      </c>
      <c r="E30" s="53">
        <v>2</v>
      </c>
      <c r="F30" s="199">
        <v>0</v>
      </c>
      <c r="G30" s="58">
        <f t="shared" si="21"/>
        <v>2</v>
      </c>
      <c r="H30" s="4" t="s">
        <v>11</v>
      </c>
      <c r="I30" s="242">
        <v>0</v>
      </c>
      <c r="J30" s="242">
        <f t="shared" si="22"/>
        <v>0</v>
      </c>
      <c r="K30" s="242">
        <f t="shared" si="23"/>
        <v>121.60000000000001</v>
      </c>
      <c r="L30" s="23"/>
      <c r="M30" s="23">
        <f t="shared" si="24"/>
        <v>0</v>
      </c>
      <c r="N30" s="242">
        <f t="shared" si="19"/>
        <v>0</v>
      </c>
      <c r="O30" s="272">
        <f t="shared" si="20"/>
        <v>0</v>
      </c>
      <c r="P30" s="65"/>
    </row>
    <row r="31" spans="1:16" x14ac:dyDescent="0.3">
      <c r="A31" s="26"/>
      <c r="B31" s="9"/>
      <c r="C31" s="9"/>
      <c r="D31" s="20" t="s">
        <v>323</v>
      </c>
      <c r="E31" s="53">
        <v>2</v>
      </c>
      <c r="F31" s="199">
        <v>0</v>
      </c>
      <c r="G31" s="58">
        <f t="shared" si="21"/>
        <v>2</v>
      </c>
      <c r="H31" s="4" t="s">
        <v>11</v>
      </c>
      <c r="I31" s="242">
        <v>0</v>
      </c>
      <c r="J31" s="242">
        <f t="shared" si="22"/>
        <v>0</v>
      </c>
      <c r="K31" s="242">
        <f t="shared" si="23"/>
        <v>121.60000000000001</v>
      </c>
      <c r="L31" s="23"/>
      <c r="M31" s="23">
        <f t="shared" si="24"/>
        <v>0</v>
      </c>
      <c r="N31" s="242">
        <f t="shared" si="19"/>
        <v>0</v>
      </c>
      <c r="O31" s="272">
        <f t="shared" si="20"/>
        <v>0</v>
      </c>
      <c r="P31" s="65"/>
    </row>
    <row r="32" spans="1:16" x14ac:dyDescent="0.3">
      <c r="A32" s="26"/>
      <c r="B32" s="9"/>
      <c r="C32" s="9"/>
      <c r="D32" s="20" t="s">
        <v>308</v>
      </c>
      <c r="E32" s="53">
        <v>2</v>
      </c>
      <c r="F32" s="199">
        <v>0</v>
      </c>
      <c r="G32" s="58">
        <f t="shared" si="21"/>
        <v>2</v>
      </c>
      <c r="H32" s="4" t="s">
        <v>11</v>
      </c>
      <c r="I32" s="242">
        <v>0</v>
      </c>
      <c r="J32" s="242">
        <f t="shared" si="22"/>
        <v>0</v>
      </c>
      <c r="K32" s="242">
        <f t="shared" si="23"/>
        <v>121.60000000000001</v>
      </c>
      <c r="L32" s="23"/>
      <c r="M32" s="23">
        <f t="shared" si="24"/>
        <v>0</v>
      </c>
      <c r="N32" s="242">
        <f t="shared" si="19"/>
        <v>0</v>
      </c>
      <c r="O32" s="272">
        <f t="shared" si="20"/>
        <v>0</v>
      </c>
      <c r="P32" s="65"/>
    </row>
    <row r="33" spans="1:16" s="24" customFormat="1" x14ac:dyDescent="0.3">
      <c r="A33" s="26">
        <v>5</v>
      </c>
      <c r="B33" s="9"/>
      <c r="C33" s="9"/>
      <c r="D33" s="20" t="s">
        <v>324</v>
      </c>
      <c r="E33" s="53">
        <v>52</v>
      </c>
      <c r="F33" s="1">
        <v>0.1</v>
      </c>
      <c r="G33" s="58">
        <f t="shared" si="10"/>
        <v>57.2</v>
      </c>
      <c r="H33" s="4" t="s">
        <v>9</v>
      </c>
      <c r="I33" s="242">
        <v>0</v>
      </c>
      <c r="J33" s="242">
        <f t="shared" si="11"/>
        <v>0</v>
      </c>
      <c r="K33" s="242">
        <f t="shared" si="2"/>
        <v>121.60000000000001</v>
      </c>
      <c r="L33" s="23"/>
      <c r="M33" s="23">
        <f t="shared" si="12"/>
        <v>0</v>
      </c>
      <c r="N33" s="242">
        <f t="shared" ref="N33" si="25">M33*K33</f>
        <v>0</v>
      </c>
      <c r="O33" s="272">
        <f t="shared" ref="O33" si="26">N33+J33</f>
        <v>0</v>
      </c>
      <c r="P33" s="65"/>
    </row>
    <row r="34" spans="1:16" x14ac:dyDescent="0.3">
      <c r="A34" s="26"/>
      <c r="B34" s="9"/>
      <c r="C34" s="9"/>
      <c r="D34" s="20" t="s">
        <v>325</v>
      </c>
      <c r="E34" s="53">
        <v>2</v>
      </c>
      <c r="F34" s="199">
        <v>0</v>
      </c>
      <c r="G34" s="58">
        <f t="shared" ref="G34:G39" si="27">E34+(E34*F34)</f>
        <v>2</v>
      </c>
      <c r="H34" s="4" t="s">
        <v>11</v>
      </c>
      <c r="I34" s="242">
        <v>0</v>
      </c>
      <c r="J34" s="242">
        <f t="shared" ref="J34:J39" si="28">I34*G34</f>
        <v>0</v>
      </c>
      <c r="K34" s="242">
        <f t="shared" ref="K34:K39" si="29">$K$4</f>
        <v>121.60000000000001</v>
      </c>
      <c r="L34" s="23"/>
      <c r="M34" s="23">
        <f t="shared" ref="M34:M39" si="30">L34*G34</f>
        <v>0</v>
      </c>
      <c r="N34" s="242">
        <f t="shared" ref="N34:N39" si="31">M34*K34</f>
        <v>0</v>
      </c>
      <c r="O34" s="272">
        <f t="shared" ref="O34:O39" si="32">N34+J34</f>
        <v>0</v>
      </c>
      <c r="P34" s="65"/>
    </row>
    <row r="35" spans="1:16" x14ac:dyDescent="0.3">
      <c r="A35" s="26"/>
      <c r="B35" s="9"/>
      <c r="C35" s="9"/>
      <c r="D35" s="20" t="s">
        <v>326</v>
      </c>
      <c r="E35" s="53">
        <v>5</v>
      </c>
      <c r="F35" s="199">
        <v>0</v>
      </c>
      <c r="G35" s="58">
        <f t="shared" si="27"/>
        <v>5</v>
      </c>
      <c r="H35" s="4" t="s">
        <v>11</v>
      </c>
      <c r="I35" s="242">
        <v>0</v>
      </c>
      <c r="J35" s="242">
        <f t="shared" si="28"/>
        <v>0</v>
      </c>
      <c r="K35" s="242">
        <f t="shared" si="29"/>
        <v>121.60000000000001</v>
      </c>
      <c r="L35" s="23"/>
      <c r="M35" s="23">
        <f t="shared" si="30"/>
        <v>0</v>
      </c>
      <c r="N35" s="242">
        <f t="shared" si="31"/>
        <v>0</v>
      </c>
      <c r="O35" s="272">
        <f t="shared" si="32"/>
        <v>0</v>
      </c>
      <c r="P35" s="65"/>
    </row>
    <row r="36" spans="1:16" x14ac:dyDescent="0.3">
      <c r="A36" s="26"/>
      <c r="B36" s="9"/>
      <c r="C36" s="9"/>
      <c r="D36" s="20" t="s">
        <v>327</v>
      </c>
      <c r="E36" s="53">
        <v>6</v>
      </c>
      <c r="F36" s="199">
        <v>0</v>
      </c>
      <c r="G36" s="58">
        <f t="shared" si="27"/>
        <v>6</v>
      </c>
      <c r="H36" s="4" t="s">
        <v>11</v>
      </c>
      <c r="I36" s="242">
        <v>0</v>
      </c>
      <c r="J36" s="242">
        <f t="shared" si="28"/>
        <v>0</v>
      </c>
      <c r="K36" s="242">
        <f t="shared" si="29"/>
        <v>121.60000000000001</v>
      </c>
      <c r="L36" s="23"/>
      <c r="M36" s="23">
        <f t="shared" si="30"/>
        <v>0</v>
      </c>
      <c r="N36" s="242">
        <f t="shared" si="31"/>
        <v>0</v>
      </c>
      <c r="O36" s="272">
        <f t="shared" si="32"/>
        <v>0</v>
      </c>
      <c r="P36" s="65"/>
    </row>
    <row r="37" spans="1:16" x14ac:dyDescent="0.3">
      <c r="A37" s="26"/>
      <c r="B37" s="9"/>
      <c r="C37" s="9"/>
      <c r="D37" s="20" t="s">
        <v>328</v>
      </c>
      <c r="E37" s="53">
        <v>5</v>
      </c>
      <c r="F37" s="199">
        <v>0</v>
      </c>
      <c r="G37" s="58">
        <f t="shared" si="27"/>
        <v>5</v>
      </c>
      <c r="H37" s="4" t="s">
        <v>11</v>
      </c>
      <c r="I37" s="242">
        <v>0</v>
      </c>
      <c r="J37" s="242">
        <f t="shared" si="28"/>
        <v>0</v>
      </c>
      <c r="K37" s="242">
        <f t="shared" si="29"/>
        <v>121.60000000000001</v>
      </c>
      <c r="L37" s="23"/>
      <c r="M37" s="23">
        <f t="shared" si="30"/>
        <v>0</v>
      </c>
      <c r="N37" s="242">
        <f t="shared" si="31"/>
        <v>0</v>
      </c>
      <c r="O37" s="272">
        <f t="shared" si="32"/>
        <v>0</v>
      </c>
      <c r="P37" s="65"/>
    </row>
    <row r="38" spans="1:16" x14ac:dyDescent="0.3">
      <c r="A38" s="26"/>
      <c r="B38" s="9"/>
      <c r="C38" s="9"/>
      <c r="D38" s="20" t="s">
        <v>329</v>
      </c>
      <c r="E38" s="53">
        <v>6</v>
      </c>
      <c r="F38" s="199">
        <v>0</v>
      </c>
      <c r="G38" s="58">
        <f t="shared" si="27"/>
        <v>6</v>
      </c>
      <c r="H38" s="4" t="s">
        <v>11</v>
      </c>
      <c r="I38" s="242">
        <v>0</v>
      </c>
      <c r="J38" s="242">
        <f t="shared" si="28"/>
        <v>0</v>
      </c>
      <c r="K38" s="242">
        <f t="shared" si="29"/>
        <v>121.60000000000001</v>
      </c>
      <c r="L38" s="23"/>
      <c r="M38" s="23">
        <f t="shared" si="30"/>
        <v>0</v>
      </c>
      <c r="N38" s="242">
        <f t="shared" si="31"/>
        <v>0</v>
      </c>
      <c r="O38" s="272">
        <f t="shared" si="32"/>
        <v>0</v>
      </c>
      <c r="P38" s="65"/>
    </row>
    <row r="39" spans="1:16" x14ac:dyDescent="0.3">
      <c r="A39" s="26"/>
      <c r="B39" s="9"/>
      <c r="C39" s="9"/>
      <c r="D39" s="20" t="s">
        <v>330</v>
      </c>
      <c r="E39" s="53">
        <v>6</v>
      </c>
      <c r="F39" s="199">
        <v>0</v>
      </c>
      <c r="G39" s="58">
        <f t="shared" si="27"/>
        <v>6</v>
      </c>
      <c r="H39" s="4" t="s">
        <v>11</v>
      </c>
      <c r="I39" s="242">
        <v>0</v>
      </c>
      <c r="J39" s="242">
        <f t="shared" si="28"/>
        <v>0</v>
      </c>
      <c r="K39" s="242">
        <f t="shared" si="29"/>
        <v>121.60000000000001</v>
      </c>
      <c r="L39" s="23"/>
      <c r="M39" s="23">
        <f t="shared" si="30"/>
        <v>0</v>
      </c>
      <c r="N39" s="242">
        <f t="shared" si="31"/>
        <v>0</v>
      </c>
      <c r="O39" s="272">
        <f t="shared" si="32"/>
        <v>0</v>
      </c>
      <c r="P39" s="65"/>
    </row>
    <row r="40" spans="1:16" ht="15" thickBot="1" x14ac:dyDescent="0.35">
      <c r="A40" s="26"/>
      <c r="B40" s="32"/>
      <c r="C40" s="32"/>
      <c r="D40" s="48"/>
      <c r="E40" s="53"/>
      <c r="F40" s="1"/>
      <c r="G40" s="58"/>
      <c r="H40" s="2"/>
      <c r="I40" s="240"/>
      <c r="J40" s="240"/>
      <c r="K40" s="243"/>
      <c r="L40" s="23"/>
      <c r="M40" s="29"/>
      <c r="N40" s="240"/>
      <c r="O40" s="273"/>
      <c r="P40" s="65"/>
    </row>
    <row r="41" spans="1:16" ht="20.100000000000001" customHeight="1" thickBot="1" x14ac:dyDescent="0.35">
      <c r="A41" s="320" t="s">
        <v>10</v>
      </c>
      <c r="B41" s="321"/>
      <c r="C41" s="321"/>
      <c r="D41" s="322"/>
      <c r="E41" s="100"/>
      <c r="F41" s="1"/>
      <c r="G41" s="58"/>
      <c r="H41" s="2"/>
      <c r="I41" s="240"/>
      <c r="J41" s="240"/>
      <c r="K41" s="243"/>
      <c r="L41" s="23"/>
      <c r="M41" s="29"/>
      <c r="N41" s="240"/>
      <c r="O41" s="273"/>
      <c r="P41" s="65"/>
    </row>
    <row r="42" spans="1:16" x14ac:dyDescent="0.3">
      <c r="A42" s="26">
        <v>1</v>
      </c>
      <c r="B42" s="9"/>
      <c r="C42" s="10"/>
      <c r="D42" s="91" t="s">
        <v>282</v>
      </c>
      <c r="E42" s="53">
        <v>168</v>
      </c>
      <c r="F42" s="1">
        <v>0.1</v>
      </c>
      <c r="G42" s="58">
        <f>E42+(E42*F42)</f>
        <v>184.8</v>
      </c>
      <c r="H42" s="4" t="s">
        <v>9</v>
      </c>
      <c r="I42" s="242">
        <v>0</v>
      </c>
      <c r="J42" s="242">
        <f t="shared" ref="J42:J46" si="33">I42*G42</f>
        <v>0</v>
      </c>
      <c r="K42" s="242">
        <f>$K$4</f>
        <v>121.60000000000001</v>
      </c>
      <c r="L42" s="23"/>
      <c r="M42" s="23">
        <f t="shared" ref="M42:M46" si="34">L42*G42</f>
        <v>0</v>
      </c>
      <c r="N42" s="242">
        <f t="shared" ref="N42" si="35">M42*K42</f>
        <v>0</v>
      </c>
      <c r="O42" s="273">
        <f t="shared" ref="O42" si="36">J42+N42</f>
        <v>0</v>
      </c>
      <c r="P42" s="65"/>
    </row>
    <row r="43" spans="1:16" x14ac:dyDescent="0.3">
      <c r="A43" s="26">
        <v>2</v>
      </c>
      <c r="B43" s="9"/>
      <c r="C43" s="10"/>
      <c r="D43" s="20" t="s">
        <v>283</v>
      </c>
      <c r="E43" s="53">
        <v>640</v>
      </c>
      <c r="F43" s="1">
        <v>0.1</v>
      </c>
      <c r="G43" s="58">
        <f t="shared" ref="G43" si="37">E43+(E43*F43)</f>
        <v>704</v>
      </c>
      <c r="H43" s="4" t="s">
        <v>9</v>
      </c>
      <c r="I43" s="242">
        <v>0</v>
      </c>
      <c r="J43" s="242">
        <f t="shared" si="33"/>
        <v>0</v>
      </c>
      <c r="K43" s="242">
        <f t="shared" ref="K43:K47" si="38">$K$4</f>
        <v>121.60000000000001</v>
      </c>
      <c r="L43" s="23"/>
      <c r="M43" s="23">
        <f t="shared" si="34"/>
        <v>0</v>
      </c>
      <c r="N43" s="242">
        <f>M43*K43</f>
        <v>0</v>
      </c>
      <c r="O43" s="273">
        <f>J43+N43</f>
        <v>0</v>
      </c>
      <c r="P43" s="65"/>
    </row>
    <row r="44" spans="1:16" x14ac:dyDescent="0.3">
      <c r="A44" s="26">
        <v>3</v>
      </c>
      <c r="B44" s="9"/>
      <c r="C44" s="10"/>
      <c r="D44" s="20" t="s">
        <v>104</v>
      </c>
      <c r="E44" s="53">
        <v>40</v>
      </c>
      <c r="F44" s="1">
        <v>0.1</v>
      </c>
      <c r="G44" s="58">
        <f>E44+(E44*F44)</f>
        <v>44</v>
      </c>
      <c r="H44" s="4" t="s">
        <v>9</v>
      </c>
      <c r="I44" s="242">
        <v>0</v>
      </c>
      <c r="J44" s="242">
        <f t="shared" si="33"/>
        <v>0</v>
      </c>
      <c r="K44" s="242">
        <f t="shared" si="38"/>
        <v>121.60000000000001</v>
      </c>
      <c r="L44" s="23"/>
      <c r="M44" s="23">
        <f t="shared" si="34"/>
        <v>0</v>
      </c>
      <c r="N44" s="242">
        <f t="shared" ref="N44" si="39">M44*K44</f>
        <v>0</v>
      </c>
      <c r="O44" s="273">
        <f t="shared" ref="O44" si="40">J44+N44</f>
        <v>0</v>
      </c>
      <c r="P44" s="65"/>
    </row>
    <row r="45" spans="1:16" x14ac:dyDescent="0.3">
      <c r="A45" s="26">
        <v>4</v>
      </c>
      <c r="B45" s="9"/>
      <c r="C45" s="10"/>
      <c r="D45" s="20" t="s">
        <v>105</v>
      </c>
      <c r="E45" s="54">
        <v>64</v>
      </c>
      <c r="F45" s="1">
        <v>0.1</v>
      </c>
      <c r="G45" s="58">
        <f>E45+(E45*F45)</f>
        <v>70.400000000000006</v>
      </c>
      <c r="H45" s="4" t="s">
        <v>9</v>
      </c>
      <c r="I45" s="242">
        <v>0</v>
      </c>
      <c r="J45" s="242">
        <f t="shared" si="33"/>
        <v>0</v>
      </c>
      <c r="K45" s="242">
        <f t="shared" si="38"/>
        <v>121.60000000000001</v>
      </c>
      <c r="L45" s="23"/>
      <c r="M45" s="23">
        <f t="shared" si="34"/>
        <v>0</v>
      </c>
      <c r="N45" s="242">
        <f>M45*K45</f>
        <v>0</v>
      </c>
      <c r="O45" s="273">
        <f>J45+N45</f>
        <v>0</v>
      </c>
      <c r="P45" s="65"/>
    </row>
    <row r="46" spans="1:16" x14ac:dyDescent="0.3">
      <c r="A46" s="26">
        <v>5</v>
      </c>
      <c r="B46" s="9"/>
      <c r="C46" s="10"/>
      <c r="D46" s="20" t="s">
        <v>106</v>
      </c>
      <c r="E46" s="54">
        <v>208</v>
      </c>
      <c r="F46" s="1">
        <v>0.1</v>
      </c>
      <c r="G46" s="58">
        <f>E46+(E46*F46)</f>
        <v>228.8</v>
      </c>
      <c r="H46" s="4" t="s">
        <v>9</v>
      </c>
      <c r="I46" s="242">
        <v>0</v>
      </c>
      <c r="J46" s="242">
        <f t="shared" si="33"/>
        <v>0</v>
      </c>
      <c r="K46" s="242">
        <f t="shared" si="38"/>
        <v>121.60000000000001</v>
      </c>
      <c r="L46" s="23"/>
      <c r="M46" s="23">
        <f t="shared" si="34"/>
        <v>0</v>
      </c>
      <c r="N46" s="242">
        <f>M46*K46</f>
        <v>0</v>
      </c>
      <c r="O46" s="273">
        <f>J46+N46</f>
        <v>0</v>
      </c>
      <c r="P46" s="65"/>
    </row>
    <row r="47" spans="1:16" x14ac:dyDescent="0.3">
      <c r="A47" s="26">
        <v>6</v>
      </c>
      <c r="B47" s="9"/>
      <c r="C47" s="10"/>
      <c r="D47" s="20" t="s">
        <v>107</v>
      </c>
      <c r="E47" s="53">
        <v>58</v>
      </c>
      <c r="F47" s="1">
        <v>0.1</v>
      </c>
      <c r="G47" s="58">
        <f t="shared" ref="G47" si="41">E47+(E47*F47)</f>
        <v>63.8</v>
      </c>
      <c r="H47" s="4" t="s">
        <v>9</v>
      </c>
      <c r="I47" s="242">
        <v>0</v>
      </c>
      <c r="J47" s="242">
        <f t="shared" ref="J47" si="42">I47*G47</f>
        <v>0</v>
      </c>
      <c r="K47" s="242">
        <f t="shared" si="38"/>
        <v>121.60000000000001</v>
      </c>
      <c r="L47" s="23"/>
      <c r="M47" s="23">
        <f t="shared" ref="M47" si="43">L47*G47</f>
        <v>0</v>
      </c>
      <c r="N47" s="242">
        <f>M47*K47</f>
        <v>0</v>
      </c>
      <c r="O47" s="273">
        <f>J47+N47</f>
        <v>0</v>
      </c>
      <c r="P47" s="65"/>
    </row>
    <row r="48" spans="1:16" x14ac:dyDescent="0.3">
      <c r="A48" s="26">
        <v>7</v>
      </c>
      <c r="B48" s="9"/>
      <c r="C48" s="10"/>
      <c r="D48" s="20" t="s">
        <v>275</v>
      </c>
      <c r="E48" s="53">
        <v>160</v>
      </c>
      <c r="F48" s="1">
        <v>0.1</v>
      </c>
      <c r="G48" s="58">
        <f t="shared" ref="G48" si="44">E48+(E48*F48)</f>
        <v>176</v>
      </c>
      <c r="H48" s="4" t="s">
        <v>9</v>
      </c>
      <c r="I48" s="242">
        <v>0</v>
      </c>
      <c r="J48" s="242">
        <f t="shared" ref="J48:J49" si="45">I48*G48</f>
        <v>0</v>
      </c>
      <c r="K48" s="242">
        <f t="shared" ref="K48:K49" si="46">$K$4</f>
        <v>121.60000000000001</v>
      </c>
      <c r="L48" s="23"/>
      <c r="M48" s="23">
        <f t="shared" ref="M48:M49" si="47">L48*G48</f>
        <v>0</v>
      </c>
      <c r="N48" s="242">
        <f>M48*K48</f>
        <v>0</v>
      </c>
      <c r="O48" s="273">
        <f>J48+N48</f>
        <v>0</v>
      </c>
      <c r="P48" s="65"/>
    </row>
    <row r="49" spans="1:16" x14ac:dyDescent="0.3">
      <c r="A49" s="26">
        <v>8</v>
      </c>
      <c r="B49" s="9"/>
      <c r="C49" s="10"/>
      <c r="D49" s="20" t="s">
        <v>108</v>
      </c>
      <c r="E49" s="53">
        <v>62</v>
      </c>
      <c r="F49" s="1">
        <v>0.1</v>
      </c>
      <c r="G49" s="58">
        <f>E49+(E49*F49)</f>
        <v>68.2</v>
      </c>
      <c r="H49" s="4" t="s">
        <v>9</v>
      </c>
      <c r="I49" s="242">
        <v>0</v>
      </c>
      <c r="J49" s="242">
        <f t="shared" si="45"/>
        <v>0</v>
      </c>
      <c r="K49" s="242">
        <f t="shared" si="46"/>
        <v>121.60000000000001</v>
      </c>
      <c r="L49" s="23"/>
      <c r="M49" s="23">
        <f t="shared" si="47"/>
        <v>0</v>
      </c>
      <c r="N49" s="242">
        <f t="shared" ref="N49" si="48">M49*K49</f>
        <v>0</v>
      </c>
      <c r="O49" s="273">
        <f t="shared" ref="O49" si="49">J49+N49</f>
        <v>0</v>
      </c>
      <c r="P49" s="65"/>
    </row>
    <row r="50" spans="1:16" ht="15" thickBot="1" x14ac:dyDescent="0.35">
      <c r="A50" s="26"/>
      <c r="B50" s="32"/>
      <c r="C50" s="32"/>
      <c r="D50" s="48"/>
      <c r="E50" s="53"/>
      <c r="F50" s="1"/>
      <c r="G50" s="58"/>
      <c r="H50" s="2"/>
      <c r="I50" s="240"/>
      <c r="J50" s="240"/>
      <c r="K50" s="243"/>
      <c r="L50" s="23"/>
      <c r="M50" s="29"/>
      <c r="N50" s="240"/>
      <c r="O50" s="273"/>
      <c r="P50" s="65"/>
    </row>
    <row r="51" spans="1:16" ht="20.100000000000001" customHeight="1" thickBot="1" x14ac:dyDescent="0.35">
      <c r="A51" s="320" t="s">
        <v>19</v>
      </c>
      <c r="B51" s="321"/>
      <c r="C51" s="321"/>
      <c r="D51" s="322"/>
      <c r="E51" s="100"/>
      <c r="F51" s="1"/>
      <c r="G51" s="58"/>
      <c r="H51" s="2"/>
      <c r="I51" s="240"/>
      <c r="J51" s="240"/>
      <c r="K51" s="243"/>
      <c r="L51" s="23"/>
      <c r="M51" s="29"/>
      <c r="N51" s="240"/>
      <c r="O51" s="273"/>
      <c r="P51" s="65"/>
    </row>
    <row r="52" spans="1:16" x14ac:dyDescent="0.3">
      <c r="A52" s="26">
        <v>1</v>
      </c>
      <c r="B52" s="9"/>
      <c r="C52" s="9"/>
      <c r="D52" s="91" t="s">
        <v>295</v>
      </c>
      <c r="E52" s="53">
        <v>150</v>
      </c>
      <c r="F52" s="1">
        <v>0.1</v>
      </c>
      <c r="G52" s="58">
        <f>E52+(E52*F52)</f>
        <v>165</v>
      </c>
      <c r="H52" s="4" t="s">
        <v>9</v>
      </c>
      <c r="I52" s="242">
        <v>0</v>
      </c>
      <c r="J52" s="242">
        <f t="shared" ref="J52" si="50">I52*G52</f>
        <v>0</v>
      </c>
      <c r="K52" s="242">
        <f t="shared" ref="K52:K53" si="51">$K$4</f>
        <v>121.60000000000001</v>
      </c>
      <c r="L52" s="23"/>
      <c r="M52" s="23">
        <f t="shared" ref="M52" si="52">L52*G52</f>
        <v>0</v>
      </c>
      <c r="N52" s="242">
        <f t="shared" ref="N52" si="53">M52*K52</f>
        <v>0</v>
      </c>
      <c r="O52" s="273">
        <f t="shared" ref="O52" si="54">J52+N52</f>
        <v>0</v>
      </c>
      <c r="P52" s="65"/>
    </row>
    <row r="53" spans="1:16" x14ac:dyDescent="0.3">
      <c r="A53" s="26">
        <v>2</v>
      </c>
      <c r="B53" s="9"/>
      <c r="C53" s="10"/>
      <c r="D53" s="20" t="s">
        <v>109</v>
      </c>
      <c r="E53" s="53">
        <v>4</v>
      </c>
      <c r="F53" s="199">
        <v>0</v>
      </c>
      <c r="G53" s="200">
        <f t="shared" ref="G53" si="55">E53+(E53*F53)</f>
        <v>4</v>
      </c>
      <c r="H53" s="153" t="s">
        <v>11</v>
      </c>
      <c r="I53" s="242">
        <v>0</v>
      </c>
      <c r="J53" s="198">
        <f t="shared" ref="J53" si="56">I53*G53</f>
        <v>0</v>
      </c>
      <c r="K53" s="198">
        <f t="shared" si="51"/>
        <v>121.60000000000001</v>
      </c>
      <c r="L53" s="23"/>
      <c r="M53" s="201">
        <f t="shared" ref="M53" si="57">L53*G53</f>
        <v>0</v>
      </c>
      <c r="N53" s="198">
        <f>M53*K53</f>
        <v>0</v>
      </c>
      <c r="O53" s="274">
        <f>J53+N53</f>
        <v>0</v>
      </c>
      <c r="P53" s="65"/>
    </row>
    <row r="54" spans="1:16" ht="15" thickBot="1" x14ac:dyDescent="0.35">
      <c r="A54" s="26"/>
      <c r="B54" s="32"/>
      <c r="C54" s="32"/>
      <c r="D54" s="48"/>
      <c r="E54" s="53"/>
      <c r="F54" s="199"/>
      <c r="G54" s="200"/>
      <c r="H54" s="202"/>
      <c r="I54" s="197"/>
      <c r="J54" s="197"/>
      <c r="K54" s="244"/>
      <c r="L54" s="23"/>
      <c r="M54" s="203"/>
      <c r="N54" s="197"/>
      <c r="O54" s="274"/>
      <c r="P54" s="65"/>
    </row>
    <row r="55" spans="1:16" ht="20.100000000000001" customHeight="1" thickBot="1" x14ac:dyDescent="0.35">
      <c r="A55" s="320" t="s">
        <v>20</v>
      </c>
      <c r="B55" s="321"/>
      <c r="C55" s="321"/>
      <c r="D55" s="322"/>
      <c r="E55" s="100"/>
      <c r="F55" s="199"/>
      <c r="G55" s="200"/>
      <c r="H55" s="202"/>
      <c r="I55" s="197"/>
      <c r="J55" s="197"/>
      <c r="K55" s="244"/>
      <c r="L55" s="23"/>
      <c r="M55" s="203"/>
      <c r="N55" s="197"/>
      <c r="O55" s="274"/>
      <c r="P55" s="65"/>
    </row>
    <row r="56" spans="1:16" ht="15.75" customHeight="1" x14ac:dyDescent="0.3">
      <c r="A56" s="26">
        <v>1</v>
      </c>
      <c r="B56" s="9"/>
      <c r="C56" s="204"/>
      <c r="D56" s="64" t="s">
        <v>110</v>
      </c>
      <c r="E56" s="53">
        <v>1</v>
      </c>
      <c r="F56" s="199">
        <v>0</v>
      </c>
      <c r="G56" s="200">
        <f t="shared" ref="G56:G58" si="58">E56+(E56*F56)</f>
        <v>1</v>
      </c>
      <c r="H56" s="153" t="s">
        <v>11</v>
      </c>
      <c r="I56" s="245"/>
      <c r="J56" s="198">
        <f t="shared" ref="J56:J58" si="59">I56*G56</f>
        <v>0</v>
      </c>
      <c r="K56" s="198">
        <f t="shared" ref="K56:K61" si="60">$K$4</f>
        <v>121.60000000000001</v>
      </c>
      <c r="L56" s="23"/>
      <c r="M56" s="201">
        <f t="shared" ref="M56:M58" si="61">L56*G56</f>
        <v>0</v>
      </c>
      <c r="N56" s="197">
        <f t="shared" ref="N56:N58" si="62">K56*M56</f>
        <v>0</v>
      </c>
      <c r="O56" s="274">
        <f t="shared" ref="O56:O58" si="63">J56+N56</f>
        <v>0</v>
      </c>
      <c r="P56" s="65"/>
    </row>
    <row r="57" spans="1:16" x14ac:dyDescent="0.3">
      <c r="A57" s="26">
        <v>2</v>
      </c>
      <c r="B57" s="9"/>
      <c r="C57" s="204"/>
      <c r="D57" s="64" t="s">
        <v>111</v>
      </c>
      <c r="E57" s="53">
        <v>1</v>
      </c>
      <c r="F57" s="199">
        <v>0</v>
      </c>
      <c r="G57" s="200">
        <f t="shared" si="58"/>
        <v>1</v>
      </c>
      <c r="H57" s="153" t="s">
        <v>11</v>
      </c>
      <c r="I57" s="245"/>
      <c r="J57" s="198">
        <f t="shared" si="59"/>
        <v>0</v>
      </c>
      <c r="K57" s="198">
        <f t="shared" si="60"/>
        <v>121.60000000000001</v>
      </c>
      <c r="L57" s="23"/>
      <c r="M57" s="201">
        <f t="shared" si="61"/>
        <v>0</v>
      </c>
      <c r="N57" s="197">
        <f t="shared" si="62"/>
        <v>0</v>
      </c>
      <c r="O57" s="274">
        <f t="shared" si="63"/>
        <v>0</v>
      </c>
      <c r="P57" s="65"/>
    </row>
    <row r="58" spans="1:16" x14ac:dyDescent="0.3">
      <c r="A58" s="26">
        <v>3</v>
      </c>
      <c r="B58" s="9"/>
      <c r="C58" s="204"/>
      <c r="D58" s="64" t="s">
        <v>112</v>
      </c>
      <c r="E58" s="53">
        <v>1</v>
      </c>
      <c r="F58" s="199">
        <v>0</v>
      </c>
      <c r="G58" s="200">
        <f t="shared" si="58"/>
        <v>1</v>
      </c>
      <c r="H58" s="153" t="s">
        <v>11</v>
      </c>
      <c r="I58" s="245"/>
      <c r="J58" s="198">
        <f t="shared" si="59"/>
        <v>0</v>
      </c>
      <c r="K58" s="198">
        <f t="shared" si="60"/>
        <v>121.60000000000001</v>
      </c>
      <c r="L58" s="23"/>
      <c r="M58" s="201">
        <f t="shared" si="61"/>
        <v>0</v>
      </c>
      <c r="N58" s="197">
        <f t="shared" si="62"/>
        <v>0</v>
      </c>
      <c r="O58" s="274">
        <f t="shared" si="63"/>
        <v>0</v>
      </c>
      <c r="P58" s="65"/>
    </row>
    <row r="59" spans="1:16" x14ac:dyDescent="0.3">
      <c r="A59" s="26">
        <v>4</v>
      </c>
      <c r="B59" s="9"/>
      <c r="C59" s="204"/>
      <c r="D59" s="64" t="s">
        <v>113</v>
      </c>
      <c r="E59" s="53">
        <v>1</v>
      </c>
      <c r="F59" s="199">
        <v>0</v>
      </c>
      <c r="G59" s="200">
        <f t="shared" ref="G59:G60" si="64">E59+(E59*F59)</f>
        <v>1</v>
      </c>
      <c r="H59" s="153" t="s">
        <v>11</v>
      </c>
      <c r="I59" s="245"/>
      <c r="J59" s="198">
        <f t="shared" ref="J59:J60" si="65">I59*G59</f>
        <v>0</v>
      </c>
      <c r="K59" s="198">
        <f t="shared" si="60"/>
        <v>121.60000000000001</v>
      </c>
      <c r="L59" s="23"/>
      <c r="M59" s="201">
        <f t="shared" ref="M59:M60" si="66">L59*G59</f>
        <v>0</v>
      </c>
      <c r="N59" s="197">
        <f t="shared" ref="N59:N60" si="67">K59*M59</f>
        <v>0</v>
      </c>
      <c r="O59" s="274">
        <f t="shared" ref="O59:O60" si="68">J59+N59</f>
        <v>0</v>
      </c>
      <c r="P59" s="65"/>
    </row>
    <row r="60" spans="1:16" x14ac:dyDescent="0.3">
      <c r="A60" s="26">
        <v>5</v>
      </c>
      <c r="B60" s="9"/>
      <c r="C60" s="204"/>
      <c r="D60" s="64" t="s">
        <v>114</v>
      </c>
      <c r="E60" s="53">
        <v>1</v>
      </c>
      <c r="F60" s="199">
        <v>0</v>
      </c>
      <c r="G60" s="200">
        <f t="shared" si="64"/>
        <v>1</v>
      </c>
      <c r="H60" s="153" t="s">
        <v>11</v>
      </c>
      <c r="I60" s="245"/>
      <c r="J60" s="198">
        <f t="shared" si="65"/>
        <v>0</v>
      </c>
      <c r="K60" s="198">
        <f t="shared" si="60"/>
        <v>121.60000000000001</v>
      </c>
      <c r="L60" s="23"/>
      <c r="M60" s="201">
        <f t="shared" si="66"/>
        <v>0</v>
      </c>
      <c r="N60" s="197">
        <f t="shared" si="67"/>
        <v>0</v>
      </c>
      <c r="O60" s="274">
        <f t="shared" si="68"/>
        <v>0</v>
      </c>
      <c r="P60" s="65"/>
    </row>
    <row r="61" spans="1:16" x14ac:dyDescent="0.3">
      <c r="A61" s="26">
        <v>6</v>
      </c>
      <c r="B61" s="9"/>
      <c r="C61" s="204"/>
      <c r="D61" s="64" t="s">
        <v>115</v>
      </c>
      <c r="E61" s="53">
        <v>3</v>
      </c>
      <c r="F61" s="199">
        <v>0</v>
      </c>
      <c r="G61" s="200">
        <f t="shared" ref="G61" si="69">E61+(E61*F61)</f>
        <v>3</v>
      </c>
      <c r="H61" s="153" t="s">
        <v>11</v>
      </c>
      <c r="I61" s="245"/>
      <c r="J61" s="198">
        <f t="shared" ref="J61" si="70">I61*G61</f>
        <v>0</v>
      </c>
      <c r="K61" s="198">
        <f t="shared" si="60"/>
        <v>121.60000000000001</v>
      </c>
      <c r="L61" s="23"/>
      <c r="M61" s="201">
        <f t="shared" ref="M61" si="71">L61*G61</f>
        <v>0</v>
      </c>
      <c r="N61" s="197">
        <f t="shared" ref="N61" si="72">K61*M61</f>
        <v>0</v>
      </c>
      <c r="O61" s="274">
        <f t="shared" ref="O61" si="73">J61+N61</f>
        <v>0</v>
      </c>
      <c r="P61" s="65"/>
    </row>
    <row r="62" spans="1:16" ht="15" thickBot="1" x14ac:dyDescent="0.35">
      <c r="A62" s="26"/>
      <c r="B62" s="32"/>
      <c r="C62" s="32"/>
      <c r="D62" s="205"/>
      <c r="E62" s="206"/>
      <c r="F62" s="199"/>
      <c r="G62" s="200"/>
      <c r="H62" s="202"/>
      <c r="I62" s="197"/>
      <c r="J62" s="197"/>
      <c r="K62" s="197"/>
      <c r="L62" s="23"/>
      <c r="M62" s="35"/>
      <c r="N62" s="197"/>
      <c r="O62" s="275"/>
      <c r="P62" s="65"/>
    </row>
    <row r="63" spans="1:16" ht="20.100000000000001" customHeight="1" thickBot="1" x14ac:dyDescent="0.35">
      <c r="A63" s="320" t="s">
        <v>39</v>
      </c>
      <c r="B63" s="321"/>
      <c r="C63" s="321"/>
      <c r="D63" s="322"/>
      <c r="E63" s="56"/>
      <c r="F63" s="199"/>
      <c r="G63" s="200"/>
      <c r="H63" s="202"/>
      <c r="I63" s="246"/>
      <c r="J63" s="197"/>
      <c r="K63" s="197"/>
      <c r="L63" s="23"/>
      <c r="M63" s="35"/>
      <c r="N63" s="197"/>
      <c r="O63" s="275"/>
      <c r="P63" s="65"/>
    </row>
    <row r="64" spans="1:16" x14ac:dyDescent="0.3">
      <c r="A64" s="26">
        <v>1</v>
      </c>
      <c r="B64" s="9"/>
      <c r="C64" s="10"/>
      <c r="D64" s="207" t="s">
        <v>116</v>
      </c>
      <c r="E64" s="53">
        <v>2</v>
      </c>
      <c r="F64" s="199">
        <v>0</v>
      </c>
      <c r="G64" s="200">
        <f t="shared" ref="G64:G85" si="74">E64+(E64*F64)</f>
        <v>2</v>
      </c>
      <c r="H64" s="202" t="s">
        <v>11</v>
      </c>
      <c r="I64" s="245"/>
      <c r="J64" s="198">
        <f t="shared" ref="J64:J85" si="75">I64*G64</f>
        <v>0</v>
      </c>
      <c r="K64" s="198">
        <f t="shared" ref="K64:K85" si="76">$K$4</f>
        <v>121.60000000000001</v>
      </c>
      <c r="L64" s="23"/>
      <c r="M64" s="201">
        <f t="shared" ref="M64:M85" si="77">L64*G64</f>
        <v>0</v>
      </c>
      <c r="N64" s="198">
        <f t="shared" ref="N64:N85" si="78">M64*K64</f>
        <v>0</v>
      </c>
      <c r="O64" s="274">
        <f t="shared" ref="O64:O85" si="79">J64+N64</f>
        <v>0</v>
      </c>
      <c r="P64" s="65"/>
    </row>
    <row r="65" spans="1:16" x14ac:dyDescent="0.3">
      <c r="A65" s="26">
        <v>2</v>
      </c>
      <c r="B65" s="9"/>
      <c r="C65" s="10"/>
      <c r="D65" s="207" t="s">
        <v>117</v>
      </c>
      <c r="E65" s="53">
        <v>1</v>
      </c>
      <c r="F65" s="199">
        <v>0</v>
      </c>
      <c r="G65" s="200">
        <f t="shared" ref="G65:G77" si="80">E65+(E65*F65)</f>
        <v>1</v>
      </c>
      <c r="H65" s="202" t="s">
        <v>11</v>
      </c>
      <c r="I65" s="245"/>
      <c r="J65" s="198">
        <f t="shared" ref="J65:J77" si="81">I65*G65</f>
        <v>0</v>
      </c>
      <c r="K65" s="198">
        <f t="shared" si="76"/>
        <v>121.60000000000001</v>
      </c>
      <c r="L65" s="23"/>
      <c r="M65" s="201">
        <f t="shared" ref="M65:M77" si="82">L65*G65</f>
        <v>0</v>
      </c>
      <c r="N65" s="198">
        <f t="shared" ref="N65:N77" si="83">M65*K65</f>
        <v>0</v>
      </c>
      <c r="O65" s="274">
        <f t="shared" ref="O65:O77" si="84">J65+N65</f>
        <v>0</v>
      </c>
      <c r="P65" s="65"/>
    </row>
    <row r="66" spans="1:16" x14ac:dyDescent="0.3">
      <c r="A66" s="26">
        <v>3</v>
      </c>
      <c r="B66" s="9"/>
      <c r="C66" s="10"/>
      <c r="D66" s="207" t="s">
        <v>118</v>
      </c>
      <c r="E66" s="53">
        <v>72</v>
      </c>
      <c r="F66" s="199">
        <v>0</v>
      </c>
      <c r="G66" s="200">
        <f t="shared" ref="G66:G73" si="85">E66+(E66*F66)</f>
        <v>72</v>
      </c>
      <c r="H66" s="202" t="s">
        <v>11</v>
      </c>
      <c r="I66" s="245"/>
      <c r="J66" s="198">
        <f t="shared" ref="J66:J73" si="86">I66*G66</f>
        <v>0</v>
      </c>
      <c r="K66" s="198">
        <f t="shared" si="76"/>
        <v>121.60000000000001</v>
      </c>
      <c r="L66" s="23"/>
      <c r="M66" s="201">
        <f t="shared" ref="M66:M73" si="87">L66*G66</f>
        <v>0</v>
      </c>
      <c r="N66" s="198">
        <f t="shared" ref="N66:N73" si="88">M66*K66</f>
        <v>0</v>
      </c>
      <c r="O66" s="274">
        <f t="shared" ref="O66:O73" si="89">J66+N66</f>
        <v>0</v>
      </c>
      <c r="P66" s="65"/>
    </row>
    <row r="67" spans="1:16" x14ac:dyDescent="0.3">
      <c r="A67" s="26">
        <v>4</v>
      </c>
      <c r="B67" s="9"/>
      <c r="C67" s="10"/>
      <c r="D67" s="207" t="s">
        <v>119</v>
      </c>
      <c r="E67" s="53">
        <v>9</v>
      </c>
      <c r="F67" s="199">
        <v>0</v>
      </c>
      <c r="G67" s="200">
        <f t="shared" si="85"/>
        <v>9</v>
      </c>
      <c r="H67" s="202" t="s">
        <v>11</v>
      </c>
      <c r="I67" s="245"/>
      <c r="J67" s="198">
        <f t="shared" si="86"/>
        <v>0</v>
      </c>
      <c r="K67" s="198">
        <f t="shared" si="76"/>
        <v>121.60000000000001</v>
      </c>
      <c r="L67" s="23"/>
      <c r="M67" s="201">
        <f t="shared" si="87"/>
        <v>0</v>
      </c>
      <c r="N67" s="198">
        <f t="shared" si="88"/>
        <v>0</v>
      </c>
      <c r="O67" s="274">
        <f t="shared" si="89"/>
        <v>0</v>
      </c>
      <c r="P67" s="65"/>
    </row>
    <row r="68" spans="1:16" x14ac:dyDescent="0.3">
      <c r="A68" s="26">
        <v>5</v>
      </c>
      <c r="B68" s="9"/>
      <c r="C68" s="10"/>
      <c r="D68" s="207" t="s">
        <v>120</v>
      </c>
      <c r="E68" s="53">
        <v>8</v>
      </c>
      <c r="F68" s="199">
        <v>0</v>
      </c>
      <c r="G68" s="200">
        <f t="shared" ref="G68:G72" si="90">E68+(E68*F68)</f>
        <v>8</v>
      </c>
      <c r="H68" s="202" t="s">
        <v>11</v>
      </c>
      <c r="I68" s="245"/>
      <c r="J68" s="198">
        <f t="shared" ref="J68:J72" si="91">I68*G68</f>
        <v>0</v>
      </c>
      <c r="K68" s="198">
        <f t="shared" si="76"/>
        <v>121.60000000000001</v>
      </c>
      <c r="L68" s="23"/>
      <c r="M68" s="201">
        <f t="shared" ref="M68:M72" si="92">L68*G68</f>
        <v>0</v>
      </c>
      <c r="N68" s="198">
        <f t="shared" ref="N68:N72" si="93">M68*K68</f>
        <v>0</v>
      </c>
      <c r="O68" s="274">
        <f t="shared" ref="O68:O72" si="94">J68+N68</f>
        <v>0</v>
      </c>
      <c r="P68" s="65"/>
    </row>
    <row r="69" spans="1:16" x14ac:dyDescent="0.3">
      <c r="A69" s="26">
        <v>6</v>
      </c>
      <c r="B69" s="9"/>
      <c r="C69" s="10"/>
      <c r="D69" s="207" t="s">
        <v>121</v>
      </c>
      <c r="E69" s="53">
        <v>5</v>
      </c>
      <c r="F69" s="199">
        <v>0</v>
      </c>
      <c r="G69" s="200">
        <f t="shared" si="90"/>
        <v>5</v>
      </c>
      <c r="H69" s="202" t="s">
        <v>11</v>
      </c>
      <c r="I69" s="245"/>
      <c r="J69" s="198">
        <f t="shared" si="91"/>
        <v>0</v>
      </c>
      <c r="K69" s="198">
        <f t="shared" si="76"/>
        <v>121.60000000000001</v>
      </c>
      <c r="L69" s="23"/>
      <c r="M69" s="201">
        <f t="shared" si="92"/>
        <v>0</v>
      </c>
      <c r="N69" s="198">
        <f t="shared" si="93"/>
        <v>0</v>
      </c>
      <c r="O69" s="274">
        <f t="shared" si="94"/>
        <v>0</v>
      </c>
      <c r="P69" s="65"/>
    </row>
    <row r="70" spans="1:16" x14ac:dyDescent="0.3">
      <c r="A70" s="26">
        <v>7</v>
      </c>
      <c r="B70" s="9"/>
      <c r="C70" s="10"/>
      <c r="D70" s="207" t="s">
        <v>122</v>
      </c>
      <c r="E70" s="53">
        <v>1</v>
      </c>
      <c r="F70" s="199">
        <v>0</v>
      </c>
      <c r="G70" s="200">
        <f t="shared" si="90"/>
        <v>1</v>
      </c>
      <c r="H70" s="202" t="s">
        <v>11</v>
      </c>
      <c r="I70" s="245"/>
      <c r="J70" s="198">
        <f t="shared" si="91"/>
        <v>0</v>
      </c>
      <c r="K70" s="198">
        <f t="shared" si="76"/>
        <v>121.60000000000001</v>
      </c>
      <c r="L70" s="23"/>
      <c r="M70" s="201">
        <f t="shared" si="92"/>
        <v>0</v>
      </c>
      <c r="N70" s="198">
        <f t="shared" si="93"/>
        <v>0</v>
      </c>
      <c r="O70" s="274">
        <f t="shared" si="94"/>
        <v>0</v>
      </c>
      <c r="P70" s="65"/>
    </row>
    <row r="71" spans="1:16" x14ac:dyDescent="0.3">
      <c r="A71" s="26">
        <v>8</v>
      </c>
      <c r="B71" s="9"/>
      <c r="C71" s="10"/>
      <c r="D71" s="207" t="s">
        <v>123</v>
      </c>
      <c r="E71" s="53">
        <v>1</v>
      </c>
      <c r="F71" s="199">
        <v>0</v>
      </c>
      <c r="G71" s="200">
        <f t="shared" si="90"/>
        <v>1</v>
      </c>
      <c r="H71" s="202" t="s">
        <v>11</v>
      </c>
      <c r="I71" s="245"/>
      <c r="J71" s="198">
        <f t="shared" si="91"/>
        <v>0</v>
      </c>
      <c r="K71" s="198">
        <f t="shared" si="76"/>
        <v>121.60000000000001</v>
      </c>
      <c r="L71" s="23"/>
      <c r="M71" s="201">
        <f t="shared" si="92"/>
        <v>0</v>
      </c>
      <c r="N71" s="198">
        <f t="shared" si="93"/>
        <v>0</v>
      </c>
      <c r="O71" s="274">
        <f t="shared" si="94"/>
        <v>0</v>
      </c>
      <c r="P71" s="65"/>
    </row>
    <row r="72" spans="1:16" x14ac:dyDescent="0.3">
      <c r="A72" s="26">
        <v>9</v>
      </c>
      <c r="B72" s="9"/>
      <c r="C72" s="10"/>
      <c r="D72" s="207" t="s">
        <v>124</v>
      </c>
      <c r="E72" s="53">
        <v>4</v>
      </c>
      <c r="F72" s="199">
        <v>0</v>
      </c>
      <c r="G72" s="200">
        <f t="shared" si="90"/>
        <v>4</v>
      </c>
      <c r="H72" s="202" t="s">
        <v>11</v>
      </c>
      <c r="I72" s="245"/>
      <c r="J72" s="198">
        <f t="shared" si="91"/>
        <v>0</v>
      </c>
      <c r="K72" s="198">
        <f t="shared" si="76"/>
        <v>121.60000000000001</v>
      </c>
      <c r="L72" s="23"/>
      <c r="M72" s="201">
        <f t="shared" si="92"/>
        <v>0</v>
      </c>
      <c r="N72" s="198">
        <f t="shared" si="93"/>
        <v>0</v>
      </c>
      <c r="O72" s="274">
        <f t="shared" si="94"/>
        <v>0</v>
      </c>
      <c r="P72" s="65"/>
    </row>
    <row r="73" spans="1:16" x14ac:dyDescent="0.3">
      <c r="A73" s="26">
        <v>10</v>
      </c>
      <c r="B73" s="9"/>
      <c r="C73" s="10"/>
      <c r="D73" s="207" t="s">
        <v>125</v>
      </c>
      <c r="E73" s="53">
        <v>1</v>
      </c>
      <c r="F73" s="199">
        <v>0</v>
      </c>
      <c r="G73" s="200">
        <f t="shared" si="85"/>
        <v>1</v>
      </c>
      <c r="H73" s="202" t="s">
        <v>11</v>
      </c>
      <c r="I73" s="245"/>
      <c r="J73" s="198">
        <f t="shared" si="86"/>
        <v>0</v>
      </c>
      <c r="K73" s="198">
        <f t="shared" si="76"/>
        <v>121.60000000000001</v>
      </c>
      <c r="L73" s="23"/>
      <c r="M73" s="201">
        <f t="shared" si="87"/>
        <v>0</v>
      </c>
      <c r="N73" s="198">
        <f t="shared" si="88"/>
        <v>0</v>
      </c>
      <c r="O73" s="274">
        <f t="shared" si="89"/>
        <v>0</v>
      </c>
      <c r="P73" s="65"/>
    </row>
    <row r="74" spans="1:16" x14ac:dyDescent="0.3">
      <c r="A74" s="26">
        <v>11</v>
      </c>
      <c r="B74" s="9"/>
      <c r="C74" s="10"/>
      <c r="D74" s="207" t="s">
        <v>126</v>
      </c>
      <c r="E74" s="53">
        <v>1</v>
      </c>
      <c r="F74" s="199">
        <v>0</v>
      </c>
      <c r="G74" s="200">
        <f t="shared" si="80"/>
        <v>1</v>
      </c>
      <c r="H74" s="202" t="s">
        <v>11</v>
      </c>
      <c r="I74" s="245"/>
      <c r="J74" s="198">
        <f t="shared" si="81"/>
        <v>0</v>
      </c>
      <c r="K74" s="198">
        <f t="shared" si="76"/>
        <v>121.60000000000001</v>
      </c>
      <c r="L74" s="23"/>
      <c r="M74" s="201">
        <f t="shared" si="82"/>
        <v>0</v>
      </c>
      <c r="N74" s="198">
        <f t="shared" si="83"/>
        <v>0</v>
      </c>
      <c r="O74" s="274">
        <f t="shared" si="84"/>
        <v>0</v>
      </c>
      <c r="P74" s="65"/>
    </row>
    <row r="75" spans="1:16" x14ac:dyDescent="0.3">
      <c r="A75" s="26">
        <v>12</v>
      </c>
      <c r="B75" s="9"/>
      <c r="C75" s="10"/>
      <c r="D75" s="207" t="s">
        <v>127</v>
      </c>
      <c r="E75" s="53">
        <v>1</v>
      </c>
      <c r="F75" s="199">
        <v>0</v>
      </c>
      <c r="G75" s="200">
        <f t="shared" si="80"/>
        <v>1</v>
      </c>
      <c r="H75" s="202" t="s">
        <v>11</v>
      </c>
      <c r="I75" s="245"/>
      <c r="J75" s="198">
        <f t="shared" si="81"/>
        <v>0</v>
      </c>
      <c r="K75" s="198">
        <f t="shared" si="76"/>
        <v>121.60000000000001</v>
      </c>
      <c r="L75" s="23"/>
      <c r="M75" s="201">
        <f t="shared" si="82"/>
        <v>0</v>
      </c>
      <c r="N75" s="198">
        <f t="shared" si="83"/>
        <v>0</v>
      </c>
      <c r="O75" s="274">
        <f t="shared" si="84"/>
        <v>0</v>
      </c>
      <c r="P75" s="65"/>
    </row>
    <row r="76" spans="1:16" x14ac:dyDescent="0.3">
      <c r="A76" s="26">
        <v>13</v>
      </c>
      <c r="B76" s="9"/>
      <c r="C76" s="10"/>
      <c r="D76" s="207" t="s">
        <v>128</v>
      </c>
      <c r="E76" s="53">
        <v>1</v>
      </c>
      <c r="F76" s="199">
        <v>0</v>
      </c>
      <c r="G76" s="200">
        <f t="shared" si="80"/>
        <v>1</v>
      </c>
      <c r="H76" s="202" t="s">
        <v>11</v>
      </c>
      <c r="I76" s="245"/>
      <c r="J76" s="198">
        <f t="shared" si="81"/>
        <v>0</v>
      </c>
      <c r="K76" s="198">
        <f t="shared" si="76"/>
        <v>121.60000000000001</v>
      </c>
      <c r="L76" s="23"/>
      <c r="M76" s="201">
        <f t="shared" si="82"/>
        <v>0</v>
      </c>
      <c r="N76" s="198">
        <f t="shared" si="83"/>
        <v>0</v>
      </c>
      <c r="O76" s="274">
        <f t="shared" si="84"/>
        <v>0</v>
      </c>
      <c r="P76" s="65"/>
    </row>
    <row r="77" spans="1:16" x14ac:dyDescent="0.3">
      <c r="A77" s="26">
        <v>14</v>
      </c>
      <c r="B77" s="9"/>
      <c r="C77" s="10"/>
      <c r="D77" s="207" t="s">
        <v>129</v>
      </c>
      <c r="E77" s="53">
        <v>1</v>
      </c>
      <c r="F77" s="199">
        <v>0</v>
      </c>
      <c r="G77" s="200">
        <f t="shared" si="80"/>
        <v>1</v>
      </c>
      <c r="H77" s="202" t="s">
        <v>11</v>
      </c>
      <c r="I77" s="245"/>
      <c r="J77" s="198">
        <f t="shared" si="81"/>
        <v>0</v>
      </c>
      <c r="K77" s="198">
        <f t="shared" si="76"/>
        <v>121.60000000000001</v>
      </c>
      <c r="L77" s="23"/>
      <c r="M77" s="201">
        <f t="shared" si="82"/>
        <v>0</v>
      </c>
      <c r="N77" s="198">
        <f t="shared" si="83"/>
        <v>0</v>
      </c>
      <c r="O77" s="274">
        <f t="shared" si="84"/>
        <v>0</v>
      </c>
      <c r="P77" s="65"/>
    </row>
    <row r="78" spans="1:16" x14ac:dyDescent="0.3">
      <c r="A78" s="26">
        <v>15</v>
      </c>
      <c r="B78" s="9"/>
      <c r="C78" s="10"/>
      <c r="D78" s="207" t="s">
        <v>130</v>
      </c>
      <c r="E78" s="53">
        <v>3</v>
      </c>
      <c r="F78" s="199">
        <v>0</v>
      </c>
      <c r="G78" s="200">
        <f t="shared" si="74"/>
        <v>3</v>
      </c>
      <c r="H78" s="202" t="s">
        <v>11</v>
      </c>
      <c r="I78" s="245"/>
      <c r="J78" s="198">
        <f t="shared" si="75"/>
        <v>0</v>
      </c>
      <c r="K78" s="198">
        <f t="shared" si="76"/>
        <v>121.60000000000001</v>
      </c>
      <c r="L78" s="23"/>
      <c r="M78" s="201">
        <f t="shared" si="77"/>
        <v>0</v>
      </c>
      <c r="N78" s="198">
        <f t="shared" si="78"/>
        <v>0</v>
      </c>
      <c r="O78" s="274">
        <f t="shared" si="79"/>
        <v>0</v>
      </c>
      <c r="P78" s="65"/>
    </row>
    <row r="79" spans="1:16" x14ac:dyDescent="0.3">
      <c r="A79" s="26">
        <v>16</v>
      </c>
      <c r="B79" s="9"/>
      <c r="C79" s="10"/>
      <c r="D79" s="207" t="s">
        <v>131</v>
      </c>
      <c r="E79" s="53">
        <v>1</v>
      </c>
      <c r="F79" s="199">
        <v>0</v>
      </c>
      <c r="G79" s="200">
        <f t="shared" si="74"/>
        <v>1</v>
      </c>
      <c r="H79" s="202" t="s">
        <v>11</v>
      </c>
      <c r="I79" s="245"/>
      <c r="J79" s="198">
        <f t="shared" si="75"/>
        <v>0</v>
      </c>
      <c r="K79" s="198">
        <f t="shared" si="76"/>
        <v>121.60000000000001</v>
      </c>
      <c r="L79" s="23"/>
      <c r="M79" s="201">
        <f t="shared" si="77"/>
        <v>0</v>
      </c>
      <c r="N79" s="198">
        <f t="shared" si="78"/>
        <v>0</v>
      </c>
      <c r="O79" s="274">
        <f t="shared" si="79"/>
        <v>0</v>
      </c>
      <c r="P79" s="65"/>
    </row>
    <row r="80" spans="1:16" x14ac:dyDescent="0.3">
      <c r="A80" s="26">
        <v>17</v>
      </c>
      <c r="B80" s="9"/>
      <c r="C80" s="10"/>
      <c r="D80" s="207" t="s">
        <v>132</v>
      </c>
      <c r="E80" s="53">
        <v>1</v>
      </c>
      <c r="F80" s="199">
        <v>0</v>
      </c>
      <c r="G80" s="200">
        <f t="shared" si="74"/>
        <v>1</v>
      </c>
      <c r="H80" s="202" t="s">
        <v>11</v>
      </c>
      <c r="I80" s="245"/>
      <c r="J80" s="198">
        <f t="shared" si="75"/>
        <v>0</v>
      </c>
      <c r="K80" s="198">
        <f t="shared" si="76"/>
        <v>121.60000000000001</v>
      </c>
      <c r="L80" s="23"/>
      <c r="M80" s="201">
        <f t="shared" si="77"/>
        <v>0</v>
      </c>
      <c r="N80" s="198">
        <f t="shared" si="78"/>
        <v>0</v>
      </c>
      <c r="O80" s="274">
        <f t="shared" si="79"/>
        <v>0</v>
      </c>
      <c r="P80" s="65"/>
    </row>
    <row r="81" spans="1:16" x14ac:dyDescent="0.3">
      <c r="A81" s="26">
        <v>18</v>
      </c>
      <c r="B81" s="9"/>
      <c r="C81" s="10"/>
      <c r="D81" s="207" t="s">
        <v>133</v>
      </c>
      <c r="E81" s="53">
        <v>2</v>
      </c>
      <c r="F81" s="199">
        <v>0</v>
      </c>
      <c r="G81" s="200">
        <f t="shared" si="74"/>
        <v>2</v>
      </c>
      <c r="H81" s="202" t="s">
        <v>11</v>
      </c>
      <c r="I81" s="245"/>
      <c r="J81" s="198">
        <f t="shared" si="75"/>
        <v>0</v>
      </c>
      <c r="K81" s="198">
        <f t="shared" si="76"/>
        <v>121.60000000000001</v>
      </c>
      <c r="L81" s="23"/>
      <c r="M81" s="201">
        <f t="shared" si="77"/>
        <v>0</v>
      </c>
      <c r="N81" s="198">
        <f t="shared" si="78"/>
        <v>0</v>
      </c>
      <c r="O81" s="274">
        <f t="shared" si="79"/>
        <v>0</v>
      </c>
      <c r="P81" s="65"/>
    </row>
    <row r="82" spans="1:16" x14ac:dyDescent="0.3">
      <c r="A82" s="26">
        <v>19</v>
      </c>
      <c r="B82" s="9"/>
      <c r="C82" s="10"/>
      <c r="D82" s="207" t="s">
        <v>134</v>
      </c>
      <c r="E82" s="53">
        <v>1</v>
      </c>
      <c r="F82" s="199">
        <v>0</v>
      </c>
      <c r="G82" s="200">
        <f t="shared" ref="G82:G83" si="95">E82+(E82*F82)</f>
        <v>1</v>
      </c>
      <c r="H82" s="202" t="s">
        <v>11</v>
      </c>
      <c r="I82" s="245"/>
      <c r="J82" s="198">
        <f t="shared" ref="J82:J83" si="96">I82*G82</f>
        <v>0</v>
      </c>
      <c r="K82" s="198">
        <f t="shared" si="76"/>
        <v>121.60000000000001</v>
      </c>
      <c r="L82" s="23"/>
      <c r="M82" s="201">
        <f t="shared" ref="M82:M83" si="97">L82*G82</f>
        <v>0</v>
      </c>
      <c r="N82" s="198">
        <f t="shared" ref="N82:N83" si="98">M82*K82</f>
        <v>0</v>
      </c>
      <c r="O82" s="274">
        <f t="shared" ref="O82:O83" si="99">J82+N82</f>
        <v>0</v>
      </c>
      <c r="P82" s="65"/>
    </row>
    <row r="83" spans="1:16" x14ac:dyDescent="0.3">
      <c r="A83" s="26">
        <v>20</v>
      </c>
      <c r="B83" s="9"/>
      <c r="C83" s="10"/>
      <c r="D83" s="207" t="s">
        <v>135</v>
      </c>
      <c r="E83" s="53">
        <v>1</v>
      </c>
      <c r="F83" s="199">
        <v>0</v>
      </c>
      <c r="G83" s="200">
        <f t="shared" si="95"/>
        <v>1</v>
      </c>
      <c r="H83" s="202" t="s">
        <v>11</v>
      </c>
      <c r="I83" s="245"/>
      <c r="J83" s="198">
        <f t="shared" si="96"/>
        <v>0</v>
      </c>
      <c r="K83" s="198">
        <f t="shared" si="76"/>
        <v>121.60000000000001</v>
      </c>
      <c r="L83" s="23"/>
      <c r="M83" s="201">
        <f t="shared" si="97"/>
        <v>0</v>
      </c>
      <c r="N83" s="198">
        <f t="shared" si="98"/>
        <v>0</v>
      </c>
      <c r="O83" s="274">
        <f t="shared" si="99"/>
        <v>0</v>
      </c>
      <c r="P83" s="65"/>
    </row>
    <row r="84" spans="1:16" x14ac:dyDescent="0.3">
      <c r="A84" s="26">
        <v>21</v>
      </c>
      <c r="B84" s="9"/>
      <c r="C84" s="10"/>
      <c r="D84" s="207" t="s">
        <v>136</v>
      </c>
      <c r="E84" s="53">
        <v>1</v>
      </c>
      <c r="F84" s="199">
        <v>0</v>
      </c>
      <c r="G84" s="200">
        <f t="shared" si="74"/>
        <v>1</v>
      </c>
      <c r="H84" s="202" t="s">
        <v>11</v>
      </c>
      <c r="I84" s="245"/>
      <c r="J84" s="198">
        <f t="shared" si="75"/>
        <v>0</v>
      </c>
      <c r="K84" s="198">
        <f t="shared" si="76"/>
        <v>121.60000000000001</v>
      </c>
      <c r="L84" s="23"/>
      <c r="M84" s="201">
        <f t="shared" si="77"/>
        <v>0</v>
      </c>
      <c r="N84" s="198">
        <f t="shared" si="78"/>
        <v>0</v>
      </c>
      <c r="O84" s="274">
        <f t="shared" si="79"/>
        <v>0</v>
      </c>
      <c r="P84" s="65"/>
    </row>
    <row r="85" spans="1:16" x14ac:dyDescent="0.3">
      <c r="A85" s="26">
        <v>22</v>
      </c>
      <c r="B85" s="9"/>
      <c r="C85" s="10"/>
      <c r="D85" s="207" t="s">
        <v>137</v>
      </c>
      <c r="E85" s="53">
        <v>1</v>
      </c>
      <c r="F85" s="199">
        <v>0</v>
      </c>
      <c r="G85" s="200">
        <f t="shared" si="74"/>
        <v>1</v>
      </c>
      <c r="H85" s="202" t="s">
        <v>11</v>
      </c>
      <c r="I85" s="245"/>
      <c r="J85" s="198">
        <f t="shared" si="75"/>
        <v>0</v>
      </c>
      <c r="K85" s="198">
        <f t="shared" si="76"/>
        <v>121.60000000000001</v>
      </c>
      <c r="L85" s="23"/>
      <c r="M85" s="201">
        <f t="shared" si="77"/>
        <v>0</v>
      </c>
      <c r="N85" s="198">
        <f t="shared" si="78"/>
        <v>0</v>
      </c>
      <c r="O85" s="274">
        <f t="shared" si="79"/>
        <v>0</v>
      </c>
      <c r="P85" s="65"/>
    </row>
    <row r="86" spans="1:16" ht="15" thickBot="1" x14ac:dyDescent="0.35">
      <c r="A86" s="26"/>
      <c r="B86" s="32"/>
      <c r="C86" s="32"/>
      <c r="D86" s="205"/>
      <c r="E86" s="206"/>
      <c r="F86" s="199"/>
      <c r="G86" s="200"/>
      <c r="H86" s="202"/>
      <c r="I86" s="197"/>
      <c r="J86" s="197"/>
      <c r="K86" s="197"/>
      <c r="L86" s="23"/>
      <c r="M86" s="35"/>
      <c r="N86" s="197"/>
      <c r="O86" s="275"/>
      <c r="P86" s="65"/>
    </row>
    <row r="87" spans="1:16" ht="20.100000000000001" customHeight="1" thickBot="1" x14ac:dyDescent="0.35">
      <c r="A87" s="320" t="s">
        <v>40</v>
      </c>
      <c r="B87" s="321"/>
      <c r="C87" s="321"/>
      <c r="D87" s="322"/>
      <c r="E87" s="208"/>
      <c r="F87" s="199"/>
      <c r="G87" s="200"/>
      <c r="H87" s="202"/>
      <c r="I87" s="197"/>
      <c r="J87" s="197"/>
      <c r="K87" s="197"/>
      <c r="L87" s="23"/>
      <c r="M87" s="35"/>
      <c r="N87" s="197"/>
      <c r="O87" s="275"/>
      <c r="P87" s="65"/>
    </row>
    <row r="88" spans="1:16" ht="50.1" customHeight="1" x14ac:dyDescent="0.3">
      <c r="A88" s="26">
        <v>1</v>
      </c>
      <c r="B88" s="9"/>
      <c r="C88" s="10"/>
      <c r="D88" s="5" t="s">
        <v>138</v>
      </c>
      <c r="E88" s="53">
        <v>1</v>
      </c>
      <c r="F88" s="199">
        <v>0</v>
      </c>
      <c r="G88" s="200">
        <f>E88+(E88*F88)</f>
        <v>1</v>
      </c>
      <c r="H88" s="202" t="s">
        <v>11</v>
      </c>
      <c r="I88" s="247"/>
      <c r="J88" s="198">
        <f t="shared" ref="J88:J90" si="100">I88*G88</f>
        <v>0</v>
      </c>
      <c r="K88" s="198">
        <f t="shared" ref="K88:K92" si="101">$K$4</f>
        <v>121.60000000000001</v>
      </c>
      <c r="L88" s="23"/>
      <c r="M88" s="201">
        <f t="shared" ref="M88:M90" si="102">L88*G88</f>
        <v>0</v>
      </c>
      <c r="N88" s="197">
        <f t="shared" ref="N88:N92" si="103">K88*M88</f>
        <v>0</v>
      </c>
      <c r="O88" s="274">
        <f t="shared" ref="O88:O92" si="104">J88+N88</f>
        <v>0</v>
      </c>
      <c r="P88" s="65"/>
    </row>
    <row r="89" spans="1:16" ht="30" customHeight="1" x14ac:dyDescent="0.3">
      <c r="A89" s="26">
        <v>2</v>
      </c>
      <c r="B89" s="9"/>
      <c r="C89" s="10"/>
      <c r="D89" s="5" t="s">
        <v>139</v>
      </c>
      <c r="E89" s="53">
        <v>1</v>
      </c>
      <c r="F89" s="199">
        <v>0</v>
      </c>
      <c r="G89" s="200">
        <f t="shared" ref="G89:G90" si="105">E89+(E89*F89)</f>
        <v>1</v>
      </c>
      <c r="H89" s="202" t="s">
        <v>11</v>
      </c>
      <c r="I89" s="247"/>
      <c r="J89" s="198">
        <f t="shared" si="100"/>
        <v>0</v>
      </c>
      <c r="K89" s="198">
        <f t="shared" si="101"/>
        <v>121.60000000000001</v>
      </c>
      <c r="L89" s="23"/>
      <c r="M89" s="201">
        <f t="shared" si="102"/>
        <v>0</v>
      </c>
      <c r="N89" s="197">
        <f t="shared" si="103"/>
        <v>0</v>
      </c>
      <c r="O89" s="274">
        <f t="shared" si="104"/>
        <v>0</v>
      </c>
      <c r="P89" s="65"/>
    </row>
    <row r="90" spans="1:16" ht="43.35" customHeight="1" x14ac:dyDescent="0.3">
      <c r="A90" s="26">
        <v>3</v>
      </c>
      <c r="B90" s="9"/>
      <c r="C90" s="10"/>
      <c r="D90" s="5" t="s">
        <v>140</v>
      </c>
      <c r="E90" s="53">
        <v>1</v>
      </c>
      <c r="F90" s="199">
        <v>0</v>
      </c>
      <c r="G90" s="200">
        <f t="shared" si="105"/>
        <v>1</v>
      </c>
      <c r="H90" s="202" t="s">
        <v>11</v>
      </c>
      <c r="I90" s="247"/>
      <c r="J90" s="198">
        <f t="shared" si="100"/>
        <v>0</v>
      </c>
      <c r="K90" s="198">
        <f t="shared" si="101"/>
        <v>121.60000000000001</v>
      </c>
      <c r="L90" s="23"/>
      <c r="M90" s="201">
        <f t="shared" si="102"/>
        <v>0</v>
      </c>
      <c r="N90" s="197">
        <f t="shared" si="103"/>
        <v>0</v>
      </c>
      <c r="O90" s="274">
        <f t="shared" si="104"/>
        <v>0</v>
      </c>
      <c r="P90" s="65"/>
    </row>
    <row r="91" spans="1:16" ht="30" customHeight="1" x14ac:dyDescent="0.3">
      <c r="A91" s="26">
        <v>4</v>
      </c>
      <c r="B91" s="9"/>
      <c r="C91" s="10"/>
      <c r="D91" s="5" t="s">
        <v>141</v>
      </c>
      <c r="E91" s="53">
        <v>1</v>
      </c>
      <c r="F91" s="199">
        <v>0</v>
      </c>
      <c r="G91" s="200">
        <f t="shared" ref="G91:G92" si="106">E91+(E91*F91)</f>
        <v>1</v>
      </c>
      <c r="H91" s="202" t="s">
        <v>11</v>
      </c>
      <c r="I91" s="247"/>
      <c r="J91" s="198">
        <f t="shared" ref="J91:J92" si="107">I91*G91</f>
        <v>0</v>
      </c>
      <c r="K91" s="198">
        <f t="shared" si="101"/>
        <v>121.60000000000001</v>
      </c>
      <c r="L91" s="23"/>
      <c r="M91" s="201">
        <f t="shared" ref="M91:M92" si="108">L91*G91</f>
        <v>0</v>
      </c>
      <c r="N91" s="197">
        <f t="shared" si="103"/>
        <v>0</v>
      </c>
      <c r="O91" s="274">
        <f t="shared" si="104"/>
        <v>0</v>
      </c>
      <c r="P91" s="65"/>
    </row>
    <row r="92" spans="1:16" ht="30" customHeight="1" x14ac:dyDescent="0.3">
      <c r="A92" s="26">
        <v>5</v>
      </c>
      <c r="B92" s="9"/>
      <c r="C92" s="10"/>
      <c r="D92" s="5" t="s">
        <v>142</v>
      </c>
      <c r="E92" s="53">
        <v>1</v>
      </c>
      <c r="F92" s="199">
        <v>0</v>
      </c>
      <c r="G92" s="200">
        <f t="shared" si="106"/>
        <v>1</v>
      </c>
      <c r="H92" s="202" t="s">
        <v>11</v>
      </c>
      <c r="I92" s="247"/>
      <c r="J92" s="198">
        <f t="shared" si="107"/>
        <v>0</v>
      </c>
      <c r="K92" s="198">
        <f t="shared" si="101"/>
        <v>121.60000000000001</v>
      </c>
      <c r="L92" s="23"/>
      <c r="M92" s="201">
        <f t="shared" si="108"/>
        <v>0</v>
      </c>
      <c r="N92" s="197">
        <f t="shared" si="103"/>
        <v>0</v>
      </c>
      <c r="O92" s="274">
        <f t="shared" si="104"/>
        <v>0</v>
      </c>
      <c r="P92" s="65"/>
    </row>
    <row r="93" spans="1:16" ht="15" thickBot="1" x14ac:dyDescent="0.35">
      <c r="A93" s="26"/>
      <c r="B93" s="32"/>
      <c r="C93" s="32"/>
      <c r="D93" s="205"/>
      <c r="E93" s="206"/>
      <c r="F93" s="199"/>
      <c r="G93" s="200"/>
      <c r="H93" s="202"/>
      <c r="I93" s="197"/>
      <c r="J93" s="197"/>
      <c r="K93" s="197"/>
      <c r="L93" s="23"/>
      <c r="M93" s="35"/>
      <c r="N93" s="197"/>
      <c r="O93" s="275"/>
      <c r="P93" s="65"/>
    </row>
    <row r="94" spans="1:16" ht="20.100000000000001" customHeight="1" thickBot="1" x14ac:dyDescent="0.35">
      <c r="A94" s="320" t="s">
        <v>21</v>
      </c>
      <c r="B94" s="321"/>
      <c r="C94" s="321"/>
      <c r="D94" s="322"/>
      <c r="E94" s="208"/>
      <c r="F94" s="199"/>
      <c r="G94" s="200"/>
      <c r="H94" s="202"/>
      <c r="I94" s="197"/>
      <c r="J94" s="197"/>
      <c r="K94" s="197"/>
      <c r="L94" s="23"/>
      <c r="M94" s="35"/>
      <c r="N94" s="197"/>
      <c r="O94" s="275"/>
      <c r="P94" s="65"/>
    </row>
    <row r="95" spans="1:16" ht="28.8" x14ac:dyDescent="0.3">
      <c r="A95" s="26">
        <v>1</v>
      </c>
      <c r="B95" s="9"/>
      <c r="C95" s="9"/>
      <c r="D95" s="5" t="s">
        <v>143</v>
      </c>
      <c r="E95" s="101">
        <v>1</v>
      </c>
      <c r="F95" s="199">
        <v>0</v>
      </c>
      <c r="G95" s="200">
        <f t="shared" ref="G95:G97" si="109">E95+(E95*F95)</f>
        <v>1</v>
      </c>
      <c r="H95" s="153" t="s">
        <v>11</v>
      </c>
      <c r="I95" s="245"/>
      <c r="J95" s="198">
        <f t="shared" ref="J95:J97" si="110">I95*G95</f>
        <v>0</v>
      </c>
      <c r="K95" s="198">
        <f>$K$4</f>
        <v>121.60000000000001</v>
      </c>
      <c r="L95" s="23"/>
      <c r="M95" s="201">
        <f t="shared" ref="M95:M97" si="111">L95*G95</f>
        <v>0</v>
      </c>
      <c r="N95" s="198">
        <f t="shared" ref="N95:N97" si="112">M95*K95</f>
        <v>0</v>
      </c>
      <c r="O95" s="274">
        <f t="shared" ref="O95:O97" si="113">J95+N95</f>
        <v>0</v>
      </c>
      <c r="P95" s="65"/>
    </row>
    <row r="96" spans="1:16" x14ac:dyDescent="0.3">
      <c r="A96" s="26">
        <v>2</v>
      </c>
      <c r="B96" s="9"/>
      <c r="C96" s="9"/>
      <c r="D96" s="5" t="s">
        <v>144</v>
      </c>
      <c r="E96" s="101">
        <v>1</v>
      </c>
      <c r="F96" s="199">
        <v>0</v>
      </c>
      <c r="G96" s="200">
        <f t="shared" ref="G96" si="114">E96+(E96*F96)</f>
        <v>1</v>
      </c>
      <c r="H96" s="153" t="s">
        <v>11</v>
      </c>
      <c r="I96" s="245"/>
      <c r="J96" s="198">
        <f t="shared" ref="J96" si="115">I96*G96</f>
        <v>0</v>
      </c>
      <c r="K96" s="198">
        <f>$K$4</f>
        <v>121.60000000000001</v>
      </c>
      <c r="L96" s="23"/>
      <c r="M96" s="201">
        <f t="shared" ref="M96" si="116">L96*G96</f>
        <v>0</v>
      </c>
      <c r="N96" s="198">
        <f t="shared" ref="N96" si="117">M96*K96</f>
        <v>0</v>
      </c>
      <c r="O96" s="274">
        <f t="shared" ref="O96" si="118">J96+N96</f>
        <v>0</v>
      </c>
      <c r="P96" s="65"/>
    </row>
    <row r="97" spans="1:16" x14ac:dyDescent="0.3">
      <c r="A97" s="26">
        <v>3</v>
      </c>
      <c r="B97" s="9"/>
      <c r="C97" s="9"/>
      <c r="D97" s="5" t="s">
        <v>145</v>
      </c>
      <c r="E97" s="101">
        <v>1</v>
      </c>
      <c r="F97" s="199">
        <v>0</v>
      </c>
      <c r="G97" s="200">
        <f t="shared" si="109"/>
        <v>1</v>
      </c>
      <c r="H97" s="153" t="s">
        <v>11</v>
      </c>
      <c r="I97" s="245"/>
      <c r="J97" s="198">
        <f t="shared" si="110"/>
        <v>0</v>
      </c>
      <c r="K97" s="198">
        <f>$K$4</f>
        <v>121.60000000000001</v>
      </c>
      <c r="L97" s="23"/>
      <c r="M97" s="201">
        <f t="shared" si="111"/>
        <v>0</v>
      </c>
      <c r="N97" s="198">
        <f t="shared" si="112"/>
        <v>0</v>
      </c>
      <c r="O97" s="274">
        <f t="shared" si="113"/>
        <v>0</v>
      </c>
      <c r="P97" s="65"/>
    </row>
    <row r="98" spans="1:16" x14ac:dyDescent="0.3">
      <c r="A98" s="26">
        <v>4</v>
      </c>
      <c r="B98" s="9"/>
      <c r="C98" s="9"/>
      <c r="D98" s="5" t="s">
        <v>146</v>
      </c>
      <c r="E98" s="101">
        <v>1</v>
      </c>
      <c r="F98" s="199">
        <v>0</v>
      </c>
      <c r="G98" s="200">
        <f t="shared" ref="G98" si="119">E98+(E98*F98)</f>
        <v>1</v>
      </c>
      <c r="H98" s="153" t="s">
        <v>11</v>
      </c>
      <c r="I98" s="245"/>
      <c r="J98" s="198">
        <f t="shared" ref="J98" si="120">I98*G98</f>
        <v>0</v>
      </c>
      <c r="K98" s="198">
        <f>$K$4</f>
        <v>121.60000000000001</v>
      </c>
      <c r="L98" s="23"/>
      <c r="M98" s="201">
        <f t="shared" ref="M98" si="121">L98*G98</f>
        <v>0</v>
      </c>
      <c r="N98" s="198">
        <f t="shared" ref="N98" si="122">M98*K98</f>
        <v>0</v>
      </c>
      <c r="O98" s="274">
        <f t="shared" ref="O98" si="123">J98+N98</f>
        <v>0</v>
      </c>
      <c r="P98" s="65"/>
    </row>
    <row r="99" spans="1:16" x14ac:dyDescent="0.3">
      <c r="A99" s="26">
        <v>5</v>
      </c>
      <c r="B99" s="9"/>
      <c r="C99" s="9"/>
      <c r="D99" s="5" t="s">
        <v>161</v>
      </c>
      <c r="E99" s="101">
        <v>1</v>
      </c>
      <c r="F99" s="199">
        <v>0</v>
      </c>
      <c r="G99" s="200">
        <f t="shared" ref="G99" si="124">E99+(E99*F99)</f>
        <v>1</v>
      </c>
      <c r="H99" s="153" t="s">
        <v>11</v>
      </c>
      <c r="I99" s="245"/>
      <c r="J99" s="198">
        <f t="shared" ref="J99" si="125">I99*G99</f>
        <v>0</v>
      </c>
      <c r="K99" s="198">
        <f t="shared" ref="K99:K123" si="126">$K$4</f>
        <v>121.60000000000001</v>
      </c>
      <c r="L99" s="23"/>
      <c r="M99" s="201">
        <f t="shared" ref="M99" si="127">L99*G99</f>
        <v>0</v>
      </c>
      <c r="N99" s="198">
        <f t="shared" ref="N99" si="128">M99*K99</f>
        <v>0</v>
      </c>
      <c r="O99" s="274">
        <f t="shared" ref="O99" si="129">J99+N99</f>
        <v>0</v>
      </c>
      <c r="P99" s="65"/>
    </row>
    <row r="100" spans="1:16" x14ac:dyDescent="0.3">
      <c r="A100" s="26">
        <v>6</v>
      </c>
      <c r="B100" s="9"/>
      <c r="C100" s="204"/>
      <c r="D100" s="64" t="s">
        <v>160</v>
      </c>
      <c r="E100" s="53">
        <v>1</v>
      </c>
      <c r="F100" s="199">
        <v>0</v>
      </c>
      <c r="G100" s="200">
        <f>E100+(E100*F100)</f>
        <v>1</v>
      </c>
      <c r="H100" s="153" t="s">
        <v>11</v>
      </c>
      <c r="I100" s="245"/>
      <c r="J100" s="198">
        <f>I100*G100</f>
        <v>0</v>
      </c>
      <c r="K100" s="198">
        <f t="shared" si="126"/>
        <v>121.60000000000001</v>
      </c>
      <c r="L100" s="23"/>
      <c r="M100" s="201">
        <f>L100*G100</f>
        <v>0</v>
      </c>
      <c r="N100" s="198">
        <f>M100*K100</f>
        <v>0</v>
      </c>
      <c r="O100" s="274">
        <f>J100+N100</f>
        <v>0</v>
      </c>
      <c r="P100" s="65"/>
    </row>
    <row r="101" spans="1:16" ht="15" thickBot="1" x14ac:dyDescent="0.35">
      <c r="A101" s="26"/>
      <c r="B101" s="32"/>
      <c r="C101" s="32"/>
      <c r="D101" s="205"/>
      <c r="E101" s="206"/>
      <c r="F101" s="199"/>
      <c r="G101" s="200"/>
      <c r="H101" s="202"/>
      <c r="I101" s="197"/>
      <c r="J101" s="197"/>
      <c r="K101" s="197"/>
      <c r="L101" s="23"/>
      <c r="M101" s="35"/>
      <c r="N101" s="197"/>
      <c r="O101" s="275"/>
      <c r="P101" s="65"/>
    </row>
    <row r="102" spans="1:16" ht="20.100000000000001" customHeight="1" thickBot="1" x14ac:dyDescent="0.35">
      <c r="A102" s="320" t="s">
        <v>98</v>
      </c>
      <c r="B102" s="321"/>
      <c r="C102" s="321"/>
      <c r="D102" s="322"/>
      <c r="E102" s="208"/>
      <c r="F102" s="199"/>
      <c r="G102" s="200"/>
      <c r="H102" s="202"/>
      <c r="I102" s="197"/>
      <c r="J102" s="197"/>
      <c r="K102" s="197"/>
      <c r="L102" s="23"/>
      <c r="M102" s="35"/>
      <c r="N102" s="197"/>
      <c r="O102" s="275"/>
      <c r="P102" s="65"/>
    </row>
    <row r="103" spans="1:16" x14ac:dyDescent="0.3">
      <c r="A103" s="26">
        <v>1</v>
      </c>
      <c r="B103" s="9"/>
      <c r="C103" s="9"/>
      <c r="D103" s="5" t="s">
        <v>147</v>
      </c>
      <c r="E103" s="101">
        <v>1</v>
      </c>
      <c r="F103" s="199">
        <v>0</v>
      </c>
      <c r="G103" s="200">
        <f t="shared" ref="G103:G112" si="130">E103+(E103*F103)</f>
        <v>1</v>
      </c>
      <c r="H103" s="153" t="s">
        <v>11</v>
      </c>
      <c r="I103" s="242">
        <v>0</v>
      </c>
      <c r="J103" s="198">
        <f t="shared" ref="J103:J112" si="131">I103*G103</f>
        <v>0</v>
      </c>
      <c r="K103" s="198">
        <f t="shared" ref="K103:K112" si="132">$K$4</f>
        <v>121.60000000000001</v>
      </c>
      <c r="L103" s="23"/>
      <c r="M103" s="201">
        <f t="shared" ref="M103:M112" si="133">L103*G103</f>
        <v>0</v>
      </c>
      <c r="N103" s="198">
        <f t="shared" ref="N103:N112" si="134">M103*K103</f>
        <v>0</v>
      </c>
      <c r="O103" s="274">
        <f t="shared" ref="O103:O112" si="135">J103+N103</f>
        <v>0</v>
      </c>
      <c r="P103" s="65"/>
    </row>
    <row r="104" spans="1:16" x14ac:dyDescent="0.3">
      <c r="A104" s="26">
        <v>2</v>
      </c>
      <c r="B104" s="9"/>
      <c r="C104" s="9"/>
      <c r="D104" s="5" t="s">
        <v>148</v>
      </c>
      <c r="E104" s="101">
        <v>4</v>
      </c>
      <c r="F104" s="199">
        <v>0</v>
      </c>
      <c r="G104" s="200">
        <f t="shared" ref="G104:G107" si="136">E104+(E104*F104)</f>
        <v>4</v>
      </c>
      <c r="H104" s="153" t="s">
        <v>11</v>
      </c>
      <c r="I104" s="242">
        <v>0</v>
      </c>
      <c r="J104" s="198">
        <f t="shared" ref="J104:J107" si="137">I104*G104</f>
        <v>0</v>
      </c>
      <c r="K104" s="198">
        <f t="shared" si="132"/>
        <v>121.60000000000001</v>
      </c>
      <c r="L104" s="23"/>
      <c r="M104" s="201">
        <f t="shared" ref="M104:M107" si="138">L104*G104</f>
        <v>0</v>
      </c>
      <c r="N104" s="198">
        <f t="shared" ref="N104:N107" si="139">M104*K104</f>
        <v>0</v>
      </c>
      <c r="O104" s="274">
        <f t="shared" ref="O104:O107" si="140">J104+N104</f>
        <v>0</v>
      </c>
      <c r="P104" s="65"/>
    </row>
    <row r="105" spans="1:16" x14ac:dyDescent="0.3">
      <c r="A105" s="26">
        <v>3</v>
      </c>
      <c r="B105" s="9"/>
      <c r="C105" s="9"/>
      <c r="D105" s="5" t="s">
        <v>149</v>
      </c>
      <c r="E105" s="53">
        <v>4</v>
      </c>
      <c r="F105" s="199">
        <v>0</v>
      </c>
      <c r="G105" s="200">
        <f t="shared" si="136"/>
        <v>4</v>
      </c>
      <c r="H105" s="153" t="s">
        <v>11</v>
      </c>
      <c r="I105" s="242">
        <v>0</v>
      </c>
      <c r="J105" s="198">
        <f t="shared" si="137"/>
        <v>0</v>
      </c>
      <c r="K105" s="198">
        <f t="shared" si="132"/>
        <v>121.60000000000001</v>
      </c>
      <c r="L105" s="23"/>
      <c r="M105" s="201">
        <f t="shared" si="138"/>
        <v>0</v>
      </c>
      <c r="N105" s="198">
        <f t="shared" si="139"/>
        <v>0</v>
      </c>
      <c r="O105" s="274">
        <f t="shared" si="140"/>
        <v>0</v>
      </c>
      <c r="P105" s="65"/>
    </row>
    <row r="106" spans="1:16" x14ac:dyDescent="0.3">
      <c r="A106" s="26">
        <v>4</v>
      </c>
      <c r="B106" s="9"/>
      <c r="C106" s="9"/>
      <c r="D106" s="5" t="s">
        <v>150</v>
      </c>
      <c r="E106" s="53">
        <v>1</v>
      </c>
      <c r="F106" s="199">
        <v>0</v>
      </c>
      <c r="G106" s="200">
        <f t="shared" ref="G106" si="141">E106+(E106*F106)</f>
        <v>1</v>
      </c>
      <c r="H106" s="153" t="s">
        <v>11</v>
      </c>
      <c r="I106" s="242">
        <v>0</v>
      </c>
      <c r="J106" s="198">
        <f t="shared" ref="J106" si="142">I106*G106</f>
        <v>0</v>
      </c>
      <c r="K106" s="198">
        <f t="shared" si="132"/>
        <v>121.60000000000001</v>
      </c>
      <c r="L106" s="23"/>
      <c r="M106" s="201">
        <f t="shared" ref="M106" si="143">L106*G106</f>
        <v>0</v>
      </c>
      <c r="N106" s="198">
        <f t="shared" ref="N106" si="144">M106*K106</f>
        <v>0</v>
      </c>
      <c r="O106" s="274">
        <f t="shared" ref="O106" si="145">J106+N106</f>
        <v>0</v>
      </c>
      <c r="P106" s="65"/>
    </row>
    <row r="107" spans="1:16" x14ac:dyDescent="0.3">
      <c r="A107" s="26">
        <v>5</v>
      </c>
      <c r="B107" s="9"/>
      <c r="C107" s="9"/>
      <c r="D107" s="5" t="s">
        <v>151</v>
      </c>
      <c r="E107" s="53">
        <v>1</v>
      </c>
      <c r="F107" s="199">
        <v>0</v>
      </c>
      <c r="G107" s="200">
        <f t="shared" si="136"/>
        <v>1</v>
      </c>
      <c r="H107" s="153" t="s">
        <v>11</v>
      </c>
      <c r="I107" s="242">
        <v>0</v>
      </c>
      <c r="J107" s="198">
        <f t="shared" si="137"/>
        <v>0</v>
      </c>
      <c r="K107" s="198">
        <f t="shared" si="132"/>
        <v>121.60000000000001</v>
      </c>
      <c r="L107" s="23"/>
      <c r="M107" s="201">
        <f t="shared" si="138"/>
        <v>0</v>
      </c>
      <c r="N107" s="198">
        <f t="shared" si="139"/>
        <v>0</v>
      </c>
      <c r="O107" s="274">
        <f t="shared" si="140"/>
        <v>0</v>
      </c>
      <c r="P107" s="65"/>
    </row>
    <row r="108" spans="1:16" x14ac:dyDescent="0.3">
      <c r="A108" s="26">
        <v>6</v>
      </c>
      <c r="B108" s="9"/>
      <c r="C108" s="9"/>
      <c r="D108" s="5" t="s">
        <v>152</v>
      </c>
      <c r="E108" s="101">
        <v>1</v>
      </c>
      <c r="F108" s="199">
        <v>0</v>
      </c>
      <c r="G108" s="200">
        <f t="shared" si="130"/>
        <v>1</v>
      </c>
      <c r="H108" s="153" t="s">
        <v>11</v>
      </c>
      <c r="I108" s="242">
        <v>0</v>
      </c>
      <c r="J108" s="198">
        <f t="shared" si="131"/>
        <v>0</v>
      </c>
      <c r="K108" s="198">
        <f t="shared" si="132"/>
        <v>121.60000000000001</v>
      </c>
      <c r="L108" s="23"/>
      <c r="M108" s="201">
        <f t="shared" si="133"/>
        <v>0</v>
      </c>
      <c r="N108" s="198">
        <f t="shared" si="134"/>
        <v>0</v>
      </c>
      <c r="O108" s="274">
        <f t="shared" si="135"/>
        <v>0</v>
      </c>
      <c r="P108" s="65"/>
    </row>
    <row r="109" spans="1:16" x14ac:dyDescent="0.3">
      <c r="A109" s="26">
        <v>7</v>
      </c>
      <c r="B109" s="9"/>
      <c r="C109" s="9"/>
      <c r="D109" s="5" t="s">
        <v>153</v>
      </c>
      <c r="E109" s="53">
        <v>1</v>
      </c>
      <c r="F109" s="199">
        <v>0</v>
      </c>
      <c r="G109" s="200">
        <f t="shared" ref="G109:G110" si="146">E109+(E109*F109)</f>
        <v>1</v>
      </c>
      <c r="H109" s="153" t="s">
        <v>11</v>
      </c>
      <c r="I109" s="242">
        <v>0</v>
      </c>
      <c r="J109" s="198">
        <f t="shared" ref="J109:J110" si="147">I109*G109</f>
        <v>0</v>
      </c>
      <c r="K109" s="198">
        <f t="shared" si="132"/>
        <v>121.60000000000001</v>
      </c>
      <c r="L109" s="23"/>
      <c r="M109" s="201">
        <f t="shared" ref="M109:M110" si="148">L109*G109</f>
        <v>0</v>
      </c>
      <c r="N109" s="198">
        <f t="shared" ref="N109:N110" si="149">M109*K109</f>
        <v>0</v>
      </c>
      <c r="O109" s="274">
        <f t="shared" ref="O109:O110" si="150">J109+N109</f>
        <v>0</v>
      </c>
      <c r="P109" s="65"/>
    </row>
    <row r="110" spans="1:16" x14ac:dyDescent="0.3">
      <c r="A110" s="26">
        <v>8</v>
      </c>
      <c r="B110" s="9"/>
      <c r="C110" s="9"/>
      <c r="D110" s="5" t="s">
        <v>154</v>
      </c>
      <c r="E110" s="53">
        <v>5</v>
      </c>
      <c r="F110" s="199">
        <v>0</v>
      </c>
      <c r="G110" s="200">
        <f t="shared" si="146"/>
        <v>5</v>
      </c>
      <c r="H110" s="153" t="s">
        <v>11</v>
      </c>
      <c r="I110" s="242">
        <v>0</v>
      </c>
      <c r="J110" s="198">
        <f t="shared" si="147"/>
        <v>0</v>
      </c>
      <c r="K110" s="198">
        <f t="shared" si="132"/>
        <v>121.60000000000001</v>
      </c>
      <c r="L110" s="23"/>
      <c r="M110" s="201">
        <f t="shared" si="148"/>
        <v>0</v>
      </c>
      <c r="N110" s="198">
        <f t="shared" si="149"/>
        <v>0</v>
      </c>
      <c r="O110" s="274">
        <f t="shared" si="150"/>
        <v>0</v>
      </c>
      <c r="P110" s="65"/>
    </row>
    <row r="111" spans="1:16" x14ac:dyDescent="0.3">
      <c r="A111" s="26">
        <v>9</v>
      </c>
      <c r="B111" s="9"/>
      <c r="C111" s="9"/>
      <c r="D111" s="5" t="s">
        <v>155</v>
      </c>
      <c r="E111" s="53">
        <v>2</v>
      </c>
      <c r="F111" s="199">
        <v>0</v>
      </c>
      <c r="G111" s="200">
        <f t="shared" si="130"/>
        <v>2</v>
      </c>
      <c r="H111" s="153" t="s">
        <v>11</v>
      </c>
      <c r="I111" s="242">
        <v>0</v>
      </c>
      <c r="J111" s="198">
        <f t="shared" si="131"/>
        <v>0</v>
      </c>
      <c r="K111" s="198">
        <f t="shared" si="132"/>
        <v>121.60000000000001</v>
      </c>
      <c r="L111" s="23"/>
      <c r="M111" s="201">
        <f t="shared" si="133"/>
        <v>0</v>
      </c>
      <c r="N111" s="198">
        <f t="shared" si="134"/>
        <v>0</v>
      </c>
      <c r="O111" s="274">
        <f t="shared" si="135"/>
        <v>0</v>
      </c>
      <c r="P111" s="65"/>
    </row>
    <row r="112" spans="1:16" x14ac:dyDescent="0.3">
      <c r="A112" s="26">
        <v>10</v>
      </c>
      <c r="B112" s="9"/>
      <c r="C112" s="9"/>
      <c r="D112" s="5" t="s">
        <v>156</v>
      </c>
      <c r="E112" s="53">
        <v>1</v>
      </c>
      <c r="F112" s="199">
        <v>0</v>
      </c>
      <c r="G112" s="200">
        <f t="shared" si="130"/>
        <v>1</v>
      </c>
      <c r="H112" s="153" t="s">
        <v>11</v>
      </c>
      <c r="I112" s="242">
        <v>0</v>
      </c>
      <c r="J112" s="198">
        <f t="shared" si="131"/>
        <v>0</v>
      </c>
      <c r="K112" s="198">
        <f t="shared" si="132"/>
        <v>121.60000000000001</v>
      </c>
      <c r="L112" s="23"/>
      <c r="M112" s="201">
        <f t="shared" si="133"/>
        <v>0</v>
      </c>
      <c r="N112" s="198">
        <f t="shared" si="134"/>
        <v>0</v>
      </c>
      <c r="O112" s="274">
        <f t="shared" si="135"/>
        <v>0</v>
      </c>
      <c r="P112" s="65"/>
    </row>
    <row r="113" spans="1:19" ht="15" thickBot="1" x14ac:dyDescent="0.35">
      <c r="A113" s="26"/>
      <c r="B113" s="32"/>
      <c r="C113" s="32"/>
      <c r="D113" s="205"/>
      <c r="E113" s="206"/>
      <c r="F113" s="199"/>
      <c r="G113" s="200"/>
      <c r="H113" s="202"/>
      <c r="I113" s="197"/>
      <c r="J113" s="197"/>
      <c r="K113" s="197"/>
      <c r="L113" s="23"/>
      <c r="M113" s="35"/>
      <c r="N113" s="197"/>
      <c r="O113" s="275"/>
      <c r="P113" s="65"/>
    </row>
    <row r="114" spans="1:19" ht="20.100000000000001" customHeight="1" thickBot="1" x14ac:dyDescent="0.35">
      <c r="A114" s="320" t="s">
        <v>54</v>
      </c>
      <c r="B114" s="321"/>
      <c r="C114" s="321"/>
      <c r="D114" s="322"/>
      <c r="E114" s="208"/>
      <c r="F114" s="199"/>
      <c r="G114" s="200"/>
      <c r="H114" s="202"/>
      <c r="I114" s="197"/>
      <c r="J114" s="197"/>
      <c r="K114" s="197"/>
      <c r="L114" s="23"/>
      <c r="M114" s="35"/>
      <c r="N114" s="197"/>
      <c r="O114" s="275"/>
      <c r="P114" s="65"/>
    </row>
    <row r="115" spans="1:19" x14ac:dyDescent="0.3">
      <c r="A115" s="26">
        <v>1</v>
      </c>
      <c r="B115" s="9"/>
      <c r="C115" s="9"/>
      <c r="D115" s="5" t="s">
        <v>100</v>
      </c>
      <c r="E115" s="101">
        <v>65.489999999999995</v>
      </c>
      <c r="F115" s="199">
        <v>0</v>
      </c>
      <c r="G115" s="200">
        <f t="shared" ref="G115:G120" si="151">E115+(E115*F115)</f>
        <v>65.489999999999995</v>
      </c>
      <c r="H115" s="153" t="s">
        <v>11</v>
      </c>
      <c r="I115" s="242">
        <v>0</v>
      </c>
      <c r="J115" s="198">
        <f t="shared" ref="J115:J120" si="152">I115*G115</f>
        <v>0</v>
      </c>
      <c r="K115" s="198">
        <f t="shared" si="126"/>
        <v>121.60000000000001</v>
      </c>
      <c r="L115" s="23"/>
      <c r="M115" s="201">
        <f t="shared" ref="M115:M120" si="153">L115*G115</f>
        <v>0</v>
      </c>
      <c r="N115" s="198">
        <f t="shared" ref="N115:N120" si="154">M115*K115</f>
        <v>0</v>
      </c>
      <c r="O115" s="274">
        <f t="shared" ref="O115:O120" si="155">J115+N115</f>
        <v>0</v>
      </c>
      <c r="P115" s="65"/>
    </row>
    <row r="116" spans="1:19" x14ac:dyDescent="0.3">
      <c r="A116" s="26">
        <v>2</v>
      </c>
      <c r="B116" s="9"/>
      <c r="C116" s="204"/>
      <c r="D116" s="64" t="s">
        <v>101</v>
      </c>
      <c r="E116" s="53">
        <v>178.1</v>
      </c>
      <c r="F116" s="199">
        <v>0</v>
      </c>
      <c r="G116" s="200">
        <f t="shared" si="151"/>
        <v>178.1</v>
      </c>
      <c r="H116" s="153" t="s">
        <v>11</v>
      </c>
      <c r="I116" s="242">
        <v>0</v>
      </c>
      <c r="J116" s="198">
        <f t="shared" si="152"/>
        <v>0</v>
      </c>
      <c r="K116" s="198">
        <f t="shared" si="126"/>
        <v>121.60000000000001</v>
      </c>
      <c r="L116" s="23"/>
      <c r="M116" s="201">
        <f t="shared" si="153"/>
        <v>0</v>
      </c>
      <c r="N116" s="198">
        <f t="shared" si="154"/>
        <v>0</v>
      </c>
      <c r="O116" s="274">
        <f t="shared" si="155"/>
        <v>0</v>
      </c>
      <c r="P116" s="65"/>
    </row>
    <row r="117" spans="1:19" x14ac:dyDescent="0.3">
      <c r="A117" s="26">
        <v>3</v>
      </c>
      <c r="B117" s="9"/>
      <c r="C117" s="204"/>
      <c r="D117" s="64" t="s">
        <v>102</v>
      </c>
      <c r="E117" s="53">
        <v>48</v>
      </c>
      <c r="F117" s="199">
        <v>0</v>
      </c>
      <c r="G117" s="200">
        <f t="shared" si="151"/>
        <v>48</v>
      </c>
      <c r="H117" s="153" t="s">
        <v>11</v>
      </c>
      <c r="I117" s="242">
        <v>0</v>
      </c>
      <c r="J117" s="198">
        <f t="shared" si="152"/>
        <v>0</v>
      </c>
      <c r="K117" s="198">
        <f t="shared" si="126"/>
        <v>121.60000000000001</v>
      </c>
      <c r="L117" s="23"/>
      <c r="M117" s="201">
        <f t="shared" si="153"/>
        <v>0</v>
      </c>
      <c r="N117" s="198">
        <f t="shared" si="154"/>
        <v>0</v>
      </c>
      <c r="O117" s="274">
        <f t="shared" si="155"/>
        <v>0</v>
      </c>
      <c r="P117" s="65"/>
    </row>
    <row r="118" spans="1:19" x14ac:dyDescent="0.3">
      <c r="A118" s="26">
        <v>5</v>
      </c>
      <c r="B118" s="9"/>
      <c r="C118" s="204"/>
      <c r="D118" s="64" t="s">
        <v>263</v>
      </c>
      <c r="E118" s="53">
        <v>11.99</v>
      </c>
      <c r="F118" s="199">
        <v>0</v>
      </c>
      <c r="G118" s="200">
        <f t="shared" ref="G118:G119" si="156">E118+(E118*F118)</f>
        <v>11.99</v>
      </c>
      <c r="H118" s="153" t="s">
        <v>9</v>
      </c>
      <c r="I118" s="242">
        <v>0</v>
      </c>
      <c r="J118" s="198">
        <f t="shared" ref="J118:J119" si="157">I118*G118</f>
        <v>0</v>
      </c>
      <c r="K118" s="198">
        <f t="shared" si="126"/>
        <v>121.60000000000001</v>
      </c>
      <c r="L118" s="23"/>
      <c r="M118" s="201">
        <f t="shared" ref="M118:M119" si="158">L118*G118</f>
        <v>0</v>
      </c>
      <c r="N118" s="198">
        <f t="shared" ref="N118:N119" si="159">M118*K118</f>
        <v>0</v>
      </c>
      <c r="O118" s="274">
        <f t="shared" ref="O118:O119" si="160">J118+N118</f>
        <v>0</v>
      </c>
      <c r="P118" s="65"/>
    </row>
    <row r="119" spans="1:19" x14ac:dyDescent="0.3">
      <c r="A119" s="26">
        <v>6</v>
      </c>
      <c r="B119" s="9"/>
      <c r="C119" s="204"/>
      <c r="D119" s="64" t="s">
        <v>273</v>
      </c>
      <c r="E119" s="53">
        <v>213</v>
      </c>
      <c r="F119" s="199">
        <v>0</v>
      </c>
      <c r="G119" s="200">
        <f t="shared" si="156"/>
        <v>213</v>
      </c>
      <c r="H119" s="153" t="s">
        <v>9</v>
      </c>
      <c r="I119" s="242">
        <v>0</v>
      </c>
      <c r="J119" s="198">
        <f t="shared" si="157"/>
        <v>0</v>
      </c>
      <c r="K119" s="198">
        <f t="shared" si="126"/>
        <v>121.60000000000001</v>
      </c>
      <c r="L119" s="23"/>
      <c r="M119" s="201">
        <f t="shared" si="158"/>
        <v>0</v>
      </c>
      <c r="N119" s="198">
        <f t="shared" si="159"/>
        <v>0</v>
      </c>
      <c r="O119" s="274">
        <f t="shared" si="160"/>
        <v>0</v>
      </c>
      <c r="P119" s="65"/>
    </row>
    <row r="120" spans="1:19" x14ac:dyDescent="0.3">
      <c r="A120" s="26">
        <v>7</v>
      </c>
      <c r="B120" s="9"/>
      <c r="C120" s="204"/>
      <c r="D120" s="64" t="s">
        <v>274</v>
      </c>
      <c r="E120" s="53">
        <v>791</v>
      </c>
      <c r="F120" s="199">
        <v>0</v>
      </c>
      <c r="G120" s="200">
        <f t="shared" si="151"/>
        <v>791</v>
      </c>
      <c r="H120" s="153" t="s">
        <v>9</v>
      </c>
      <c r="I120" s="242">
        <v>0</v>
      </c>
      <c r="J120" s="198">
        <f t="shared" si="152"/>
        <v>0</v>
      </c>
      <c r="K120" s="198">
        <f t="shared" si="126"/>
        <v>121.60000000000001</v>
      </c>
      <c r="L120" s="23"/>
      <c r="M120" s="201">
        <f t="shared" si="153"/>
        <v>0</v>
      </c>
      <c r="N120" s="198">
        <f t="shared" si="154"/>
        <v>0</v>
      </c>
      <c r="O120" s="274">
        <f t="shared" si="155"/>
        <v>0</v>
      </c>
      <c r="P120" s="65"/>
    </row>
    <row r="121" spans="1:19" x14ac:dyDescent="0.3">
      <c r="A121" s="26">
        <v>8</v>
      </c>
      <c r="B121" s="9"/>
      <c r="C121" s="204"/>
      <c r="D121" s="64" t="s">
        <v>157</v>
      </c>
      <c r="E121" s="53">
        <v>11</v>
      </c>
      <c r="F121" s="199">
        <v>0</v>
      </c>
      <c r="G121" s="200">
        <f>E121+(E121*F121)</f>
        <v>11</v>
      </c>
      <c r="H121" s="153" t="s">
        <v>11</v>
      </c>
      <c r="I121" s="245"/>
      <c r="J121" s="198">
        <f>I121*G121</f>
        <v>0</v>
      </c>
      <c r="K121" s="198">
        <f t="shared" si="126"/>
        <v>121.60000000000001</v>
      </c>
      <c r="L121" s="23"/>
      <c r="M121" s="201">
        <f>L121*G121</f>
        <v>0</v>
      </c>
      <c r="N121" s="198">
        <f>M121*K121</f>
        <v>0</v>
      </c>
      <c r="O121" s="274">
        <f>J121+N121</f>
        <v>0</v>
      </c>
      <c r="P121" s="65"/>
    </row>
    <row r="122" spans="1:19" x14ac:dyDescent="0.3">
      <c r="A122" s="26">
        <v>9</v>
      </c>
      <c r="B122" s="9"/>
      <c r="C122" s="204"/>
      <c r="D122" s="64" t="s">
        <v>158</v>
      </c>
      <c r="E122" s="53">
        <v>2</v>
      </c>
      <c r="F122" s="199">
        <v>0</v>
      </c>
      <c r="G122" s="200">
        <f>E122+(E122*F122)</f>
        <v>2</v>
      </c>
      <c r="H122" s="153" t="s">
        <v>11</v>
      </c>
      <c r="I122" s="245"/>
      <c r="J122" s="198">
        <f>I122*G122</f>
        <v>0</v>
      </c>
      <c r="K122" s="198">
        <f t="shared" si="126"/>
        <v>121.60000000000001</v>
      </c>
      <c r="L122" s="23"/>
      <c r="M122" s="201">
        <f>L122*G122</f>
        <v>0</v>
      </c>
      <c r="N122" s="198">
        <f>M122*K122</f>
        <v>0</v>
      </c>
      <c r="O122" s="274">
        <f>J122+N122</f>
        <v>0</v>
      </c>
      <c r="P122" s="65"/>
    </row>
    <row r="123" spans="1:19" x14ac:dyDescent="0.3">
      <c r="A123" s="26">
        <v>10</v>
      </c>
      <c r="B123" s="9"/>
      <c r="C123" s="204"/>
      <c r="D123" s="64" t="s">
        <v>159</v>
      </c>
      <c r="E123" s="53">
        <v>7</v>
      </c>
      <c r="F123" s="199">
        <v>0</v>
      </c>
      <c r="G123" s="200">
        <f>E123+(E123*F123)</f>
        <v>7</v>
      </c>
      <c r="H123" s="153" t="s">
        <v>11</v>
      </c>
      <c r="I123" s="245"/>
      <c r="J123" s="198">
        <f>I123*G123</f>
        <v>0</v>
      </c>
      <c r="K123" s="198">
        <f t="shared" si="126"/>
        <v>121.60000000000001</v>
      </c>
      <c r="L123" s="23"/>
      <c r="M123" s="201">
        <f>L123*G123</f>
        <v>0</v>
      </c>
      <c r="N123" s="198">
        <f>M123*K123</f>
        <v>0</v>
      </c>
      <c r="O123" s="274">
        <f>J123+N123</f>
        <v>0</v>
      </c>
      <c r="P123" s="65"/>
    </row>
    <row r="124" spans="1:19" s="24" customFormat="1" ht="15" thickBot="1" x14ac:dyDescent="0.35">
      <c r="A124" s="19"/>
      <c r="B124" s="40"/>
      <c r="C124" s="40"/>
      <c r="D124" s="48"/>
      <c r="E124" s="102"/>
      <c r="F124" s="209"/>
      <c r="G124" s="210"/>
      <c r="H124" s="211"/>
      <c r="I124" s="248"/>
      <c r="J124" s="248"/>
      <c r="K124" s="248"/>
      <c r="L124" s="23"/>
      <c r="M124" s="212"/>
      <c r="N124" s="198"/>
      <c r="O124" s="276"/>
      <c r="P124" s="52"/>
      <c r="Q124" s="13"/>
      <c r="S124" s="13"/>
    </row>
    <row r="125" spans="1:19" s="24" customFormat="1" ht="30" customHeight="1" thickBot="1" x14ac:dyDescent="0.35">
      <c r="A125" s="19"/>
      <c r="B125" s="40"/>
      <c r="C125" s="57"/>
      <c r="D125" s="314" t="s">
        <v>38</v>
      </c>
      <c r="E125" s="315"/>
      <c r="F125" s="315"/>
      <c r="G125" s="315"/>
      <c r="H125" s="315"/>
      <c r="I125" s="316"/>
      <c r="J125" s="301"/>
      <c r="K125" s="249"/>
      <c r="L125" s="23"/>
      <c r="M125" s="50"/>
      <c r="N125" s="242"/>
      <c r="O125" s="273">
        <f>J125</f>
        <v>0</v>
      </c>
      <c r="P125" s="52"/>
      <c r="Q125" s="13"/>
      <c r="S125" s="13"/>
    </row>
    <row r="126" spans="1:19" ht="15" thickBot="1" x14ac:dyDescent="0.35">
      <c r="A126" s="26"/>
      <c r="B126" s="32"/>
      <c r="C126" s="32"/>
      <c r="D126" s="48"/>
      <c r="E126" s="53"/>
      <c r="F126" s="1"/>
      <c r="G126" s="161"/>
      <c r="H126" s="17"/>
      <c r="I126" s="250"/>
      <c r="J126" s="240"/>
      <c r="K126" s="251"/>
      <c r="L126" s="23"/>
      <c r="M126" s="42"/>
      <c r="N126" s="240"/>
      <c r="O126" s="277"/>
      <c r="P126" s="66"/>
    </row>
    <row r="127" spans="1:19" s="69" customFormat="1" ht="16.2" thickBot="1" x14ac:dyDescent="0.35">
      <c r="A127" s="43"/>
      <c r="B127" s="44"/>
      <c r="C127" s="44"/>
      <c r="D127" s="67"/>
      <c r="E127" s="103"/>
      <c r="F127" s="45"/>
      <c r="G127" s="323" t="s">
        <v>36</v>
      </c>
      <c r="H127" s="324"/>
      <c r="I127" s="252">
        <f>SUM(J5:J126)</f>
        <v>0</v>
      </c>
      <c r="J127" s="325" t="s">
        <v>37</v>
      </c>
      <c r="K127" s="326"/>
      <c r="L127" s="23"/>
      <c r="M127" s="94"/>
      <c r="N127" s="260"/>
      <c r="O127" s="278"/>
      <c r="P127" s="68">
        <f>SUM(O5:O126)</f>
        <v>0</v>
      </c>
    </row>
    <row r="128" spans="1:19" ht="15" thickBot="1" x14ac:dyDescent="0.35">
      <c r="A128" s="26"/>
      <c r="B128" s="32"/>
      <c r="C128" s="32"/>
      <c r="D128" s="48"/>
      <c r="E128" s="53"/>
      <c r="F128" s="1"/>
      <c r="G128" s="161"/>
      <c r="H128" s="17"/>
      <c r="I128" s="250"/>
      <c r="J128" s="240"/>
      <c r="K128" s="251"/>
      <c r="L128" s="23"/>
      <c r="M128" s="42"/>
      <c r="N128" s="240"/>
      <c r="O128" s="277"/>
      <c r="P128" s="66"/>
    </row>
    <row r="129" spans="1:19" ht="30" customHeight="1" thickBot="1" x14ac:dyDescent="0.35">
      <c r="A129" s="305" t="s">
        <v>26</v>
      </c>
      <c r="B129" s="306"/>
      <c r="C129" s="306"/>
      <c r="D129" s="306"/>
      <c r="E129" s="306"/>
      <c r="F129" s="306"/>
      <c r="G129" s="306"/>
      <c r="H129" s="327"/>
      <c r="I129" s="253"/>
      <c r="J129" s="240"/>
      <c r="K129" s="240"/>
      <c r="L129" s="23"/>
      <c r="M129" s="3"/>
      <c r="N129" s="240"/>
      <c r="O129" s="271"/>
      <c r="P129" s="52"/>
    </row>
    <row r="130" spans="1:19" ht="20.100000000000001" customHeight="1" thickBot="1" x14ac:dyDescent="0.35">
      <c r="A130" s="320" t="s">
        <v>418</v>
      </c>
      <c r="B130" s="321"/>
      <c r="C130" s="321"/>
      <c r="D130" s="322"/>
      <c r="E130" s="56"/>
      <c r="F130" s="1"/>
      <c r="G130" s="58"/>
      <c r="H130" s="2"/>
      <c r="I130" s="239"/>
      <c r="J130" s="240"/>
      <c r="K130" s="240"/>
      <c r="L130" s="23"/>
      <c r="M130" s="3"/>
      <c r="N130" s="240"/>
      <c r="O130" s="271"/>
      <c r="P130" s="52"/>
    </row>
    <row r="131" spans="1:19" s="24" customFormat="1" x14ac:dyDescent="0.3">
      <c r="A131" s="26">
        <v>1</v>
      </c>
      <c r="B131" s="107"/>
      <c r="C131" s="9"/>
      <c r="D131" s="20" t="s">
        <v>419</v>
      </c>
      <c r="E131" s="297">
        <v>218</v>
      </c>
      <c r="F131" s="21">
        <v>0.1</v>
      </c>
      <c r="G131" s="58">
        <f t="shared" ref="G131" si="161">E131+(E131*F131)</f>
        <v>239.8</v>
      </c>
      <c r="H131" s="22" t="s">
        <v>9</v>
      </c>
      <c r="I131" s="242">
        <v>0</v>
      </c>
      <c r="J131" s="242">
        <f t="shared" ref="J131" si="162">I131*G131</f>
        <v>0</v>
      </c>
      <c r="K131" s="242">
        <f t="shared" ref="K131" si="163">$K$4</f>
        <v>121.60000000000001</v>
      </c>
      <c r="L131" s="23"/>
      <c r="M131" s="23">
        <f t="shared" ref="M131" si="164">L131*G131</f>
        <v>0</v>
      </c>
      <c r="N131" s="242">
        <f t="shared" ref="N131" si="165">M131*K131</f>
        <v>0</v>
      </c>
      <c r="O131" s="273">
        <f t="shared" ref="O131" si="166">N131+J131</f>
        <v>0</v>
      </c>
      <c r="P131" s="65"/>
    </row>
    <row r="132" spans="1:19" ht="15" thickBot="1" x14ac:dyDescent="0.35">
      <c r="A132" s="31"/>
      <c r="B132" s="33"/>
      <c r="C132" s="33"/>
      <c r="D132" s="8"/>
      <c r="E132" s="55"/>
      <c r="F132" s="14"/>
      <c r="G132" s="162"/>
      <c r="H132" s="15"/>
      <c r="I132" s="239"/>
      <c r="J132" s="240"/>
      <c r="K132" s="240"/>
      <c r="L132" s="23"/>
      <c r="M132" s="3"/>
      <c r="N132" s="240"/>
      <c r="O132" s="271"/>
      <c r="P132" s="52"/>
    </row>
    <row r="133" spans="1:19" ht="20.100000000000001" customHeight="1" thickBot="1" x14ac:dyDescent="0.35">
      <c r="A133" s="320" t="s">
        <v>51</v>
      </c>
      <c r="B133" s="321"/>
      <c r="C133" s="321"/>
      <c r="D133" s="322"/>
      <c r="E133" s="56"/>
      <c r="F133" s="1"/>
      <c r="G133" s="58"/>
      <c r="H133" s="2"/>
      <c r="I133" s="239"/>
      <c r="J133" s="240"/>
      <c r="K133" s="240"/>
      <c r="L133" s="23"/>
      <c r="M133" s="3"/>
      <c r="N133" s="240"/>
      <c r="O133" s="271"/>
      <c r="P133" s="52"/>
    </row>
    <row r="134" spans="1:19" ht="15" customHeight="1" x14ac:dyDescent="0.3">
      <c r="A134" s="26">
        <v>1</v>
      </c>
      <c r="B134" s="108"/>
      <c r="C134" s="27"/>
      <c r="D134" s="20" t="s">
        <v>162</v>
      </c>
      <c r="E134" s="54">
        <v>1449</v>
      </c>
      <c r="F134" s="1">
        <v>0.1</v>
      </c>
      <c r="G134" s="58">
        <f>E134+(E134*F134)</f>
        <v>1593.9</v>
      </c>
      <c r="H134" s="4" t="s">
        <v>9</v>
      </c>
      <c r="I134" s="242">
        <v>0</v>
      </c>
      <c r="J134" s="242">
        <f t="shared" ref="J134" si="167">I134*G134</f>
        <v>0</v>
      </c>
      <c r="K134" s="242">
        <f>$K$4</f>
        <v>121.60000000000001</v>
      </c>
      <c r="L134" s="23"/>
      <c r="M134" s="23">
        <f t="shared" ref="M134" si="168">L134*G134</f>
        <v>0</v>
      </c>
      <c r="N134" s="242">
        <f t="shared" ref="N134" si="169">M134*K134</f>
        <v>0</v>
      </c>
      <c r="O134" s="273">
        <f t="shared" ref="O134" si="170">J134+N134</f>
        <v>0</v>
      </c>
      <c r="P134" s="73"/>
    </row>
    <row r="135" spans="1:19" ht="15" customHeight="1" x14ac:dyDescent="0.3">
      <c r="A135" s="26">
        <v>2</v>
      </c>
      <c r="B135" s="108"/>
      <c r="C135" s="27"/>
      <c r="D135" s="299" t="s">
        <v>417</v>
      </c>
      <c r="E135" s="298">
        <f>E131*2</f>
        <v>436</v>
      </c>
      <c r="F135" s="1">
        <v>0.1</v>
      </c>
      <c r="G135" s="58">
        <f>E135+(E135*F135)</f>
        <v>479.6</v>
      </c>
      <c r="H135" s="4" t="s">
        <v>9</v>
      </c>
      <c r="I135" s="242">
        <v>0</v>
      </c>
      <c r="J135" s="242">
        <f t="shared" ref="J135" si="171">I135*G135</f>
        <v>0</v>
      </c>
      <c r="K135" s="242">
        <f>$K$4</f>
        <v>121.60000000000001</v>
      </c>
      <c r="L135" s="23"/>
      <c r="M135" s="23">
        <f t="shared" ref="M135" si="172">L135*G135</f>
        <v>0</v>
      </c>
      <c r="N135" s="242">
        <f t="shared" ref="N135" si="173">M135*K135</f>
        <v>0</v>
      </c>
      <c r="O135" s="273">
        <f t="shared" ref="O135" si="174">J135+N135</f>
        <v>0</v>
      </c>
      <c r="P135" s="73"/>
    </row>
    <row r="136" spans="1:19" ht="15" thickBot="1" x14ac:dyDescent="0.35">
      <c r="A136" s="31"/>
      <c r="B136" s="33"/>
      <c r="C136" s="33"/>
      <c r="D136" s="8"/>
      <c r="E136" s="55"/>
      <c r="F136" s="14"/>
      <c r="G136" s="162"/>
      <c r="H136" s="15"/>
      <c r="I136" s="239"/>
      <c r="J136" s="240"/>
      <c r="K136" s="240"/>
      <c r="L136" s="23"/>
      <c r="M136" s="3"/>
      <c r="N136" s="240"/>
      <c r="O136" s="271"/>
      <c r="P136" s="52"/>
    </row>
    <row r="137" spans="1:19" ht="20.100000000000001" customHeight="1" thickBot="1" x14ac:dyDescent="0.35">
      <c r="A137" s="320" t="s">
        <v>165</v>
      </c>
      <c r="B137" s="321"/>
      <c r="C137" s="321"/>
      <c r="D137" s="322"/>
      <c r="E137" s="56"/>
      <c r="F137" s="1"/>
      <c r="G137" s="58"/>
      <c r="H137" s="2"/>
      <c r="I137" s="239"/>
      <c r="J137" s="240"/>
      <c r="K137" s="240"/>
      <c r="L137" s="23"/>
      <c r="M137" s="3"/>
      <c r="N137" s="240"/>
      <c r="O137" s="271"/>
      <c r="P137" s="52"/>
    </row>
    <row r="138" spans="1:19" s="24" customFormat="1" ht="15" customHeight="1" x14ac:dyDescent="0.3">
      <c r="A138" s="26">
        <v>1</v>
      </c>
      <c r="B138" s="107"/>
      <c r="C138" s="64"/>
      <c r="D138" s="20" t="s">
        <v>331</v>
      </c>
      <c r="E138" s="53">
        <v>808</v>
      </c>
      <c r="F138" s="21">
        <v>0.1</v>
      </c>
      <c r="G138" s="58">
        <f>E138+(E138*F138)</f>
        <v>888.8</v>
      </c>
      <c r="H138" s="22" t="s">
        <v>9</v>
      </c>
      <c r="I138" s="242">
        <v>0</v>
      </c>
      <c r="J138" s="242">
        <f>I138*G138</f>
        <v>0</v>
      </c>
      <c r="K138" s="242">
        <f t="shared" ref="K138:K153" si="175">$K$4</f>
        <v>121.60000000000001</v>
      </c>
      <c r="L138" s="23"/>
      <c r="M138" s="23">
        <f>L138*G138</f>
        <v>0</v>
      </c>
      <c r="N138" s="242">
        <f t="shared" ref="N138:N153" si="176">M138*K138</f>
        <v>0</v>
      </c>
      <c r="O138" s="273">
        <f>N138+J138</f>
        <v>0</v>
      </c>
      <c r="P138" s="65"/>
      <c r="Q138" s="13"/>
      <c r="S138" s="13"/>
    </row>
    <row r="139" spans="1:19" x14ac:dyDescent="0.3">
      <c r="A139" s="26"/>
      <c r="B139" s="107"/>
      <c r="C139" s="64"/>
      <c r="D139" s="20" t="s">
        <v>332</v>
      </c>
      <c r="E139" s="53">
        <v>10</v>
      </c>
      <c r="F139" s="199">
        <v>0</v>
      </c>
      <c r="G139" s="58">
        <f>E139+(E139*F139)</f>
        <v>10</v>
      </c>
      <c r="H139" s="22" t="s">
        <v>11</v>
      </c>
      <c r="I139" s="242">
        <v>0</v>
      </c>
      <c r="J139" s="242">
        <f>I139*G139</f>
        <v>0</v>
      </c>
      <c r="K139" s="242">
        <f>$K$4</f>
        <v>121.60000000000001</v>
      </c>
      <c r="L139" s="23"/>
      <c r="M139" s="23">
        <f>L139*G139</f>
        <v>0</v>
      </c>
      <c r="N139" s="242">
        <f>M139*K139</f>
        <v>0</v>
      </c>
      <c r="O139" s="273">
        <f>N139+J139</f>
        <v>0</v>
      </c>
      <c r="P139" s="65"/>
    </row>
    <row r="140" spans="1:19" x14ac:dyDescent="0.3">
      <c r="A140" s="26"/>
      <c r="B140" s="107"/>
      <c r="C140" s="64"/>
      <c r="D140" s="20" t="s">
        <v>333</v>
      </c>
      <c r="E140" s="53">
        <v>65</v>
      </c>
      <c r="F140" s="199">
        <v>0</v>
      </c>
      <c r="G140" s="58">
        <f>E140+(E140*F140)</f>
        <v>65</v>
      </c>
      <c r="H140" s="22" t="s">
        <v>11</v>
      </c>
      <c r="I140" s="242">
        <v>0</v>
      </c>
      <c r="J140" s="242">
        <f>I140*G140</f>
        <v>0</v>
      </c>
      <c r="K140" s="242">
        <f>$K$4</f>
        <v>121.60000000000001</v>
      </c>
      <c r="L140" s="23"/>
      <c r="M140" s="23">
        <f>L140*G140</f>
        <v>0</v>
      </c>
      <c r="N140" s="242">
        <f>M140*K140</f>
        <v>0</v>
      </c>
      <c r="O140" s="273">
        <f>N140+J140</f>
        <v>0</v>
      </c>
      <c r="P140" s="65"/>
    </row>
    <row r="141" spans="1:19" x14ac:dyDescent="0.3">
      <c r="A141" s="26"/>
      <c r="B141" s="107"/>
      <c r="C141" s="64"/>
      <c r="D141" s="20" t="s">
        <v>334</v>
      </c>
      <c r="E141" s="53">
        <v>97</v>
      </c>
      <c r="F141" s="199">
        <v>0</v>
      </c>
      <c r="G141" s="58">
        <f>E141+(E141*F141)</f>
        <v>97</v>
      </c>
      <c r="H141" s="22" t="s">
        <v>11</v>
      </c>
      <c r="I141" s="242">
        <v>0</v>
      </c>
      <c r="J141" s="242">
        <f>I141*G141</f>
        <v>0</v>
      </c>
      <c r="K141" s="242">
        <f>$K$4</f>
        <v>121.60000000000001</v>
      </c>
      <c r="L141" s="23"/>
      <c r="M141" s="23">
        <f>L141*G141</f>
        <v>0</v>
      </c>
      <c r="N141" s="242">
        <f>M141*K141</f>
        <v>0</v>
      </c>
      <c r="O141" s="273">
        <f>N141+J141</f>
        <v>0</v>
      </c>
      <c r="P141" s="65"/>
    </row>
    <row r="142" spans="1:19" x14ac:dyDescent="0.3">
      <c r="A142" s="26"/>
      <c r="B142" s="107"/>
      <c r="C142" s="64"/>
      <c r="D142" s="20" t="s">
        <v>335</v>
      </c>
      <c r="E142" s="53">
        <v>65</v>
      </c>
      <c r="F142" s="199">
        <v>0</v>
      </c>
      <c r="G142" s="58">
        <f>E142+(E142*F142)</f>
        <v>65</v>
      </c>
      <c r="H142" s="22" t="s">
        <v>11</v>
      </c>
      <c r="I142" s="242">
        <v>0</v>
      </c>
      <c r="J142" s="242">
        <f>I142*G142</f>
        <v>0</v>
      </c>
      <c r="K142" s="242">
        <f>$K$4</f>
        <v>121.60000000000001</v>
      </c>
      <c r="L142" s="23"/>
      <c r="M142" s="23">
        <f>L142*G142</f>
        <v>0</v>
      </c>
      <c r="N142" s="242">
        <f>M142*K142</f>
        <v>0</v>
      </c>
      <c r="O142" s="273">
        <f>N142+J142</f>
        <v>0</v>
      </c>
      <c r="P142" s="65"/>
    </row>
    <row r="143" spans="1:19" s="24" customFormat="1" x14ac:dyDescent="0.3">
      <c r="A143" s="26">
        <v>2</v>
      </c>
      <c r="B143" s="107"/>
      <c r="C143" s="9"/>
      <c r="D143" s="20" t="s">
        <v>336</v>
      </c>
      <c r="E143" s="53">
        <v>2465</v>
      </c>
      <c r="F143" s="21">
        <v>0.1</v>
      </c>
      <c r="G143" s="58">
        <f t="shared" ref="G143:G153" si="177">E143+(E143*F143)</f>
        <v>2711.5</v>
      </c>
      <c r="H143" s="22" t="s">
        <v>9</v>
      </c>
      <c r="I143" s="242">
        <v>0</v>
      </c>
      <c r="J143" s="242">
        <f t="shared" ref="J143:J153" si="178">I143*G143</f>
        <v>0</v>
      </c>
      <c r="K143" s="242">
        <f t="shared" si="175"/>
        <v>121.60000000000001</v>
      </c>
      <c r="L143" s="23"/>
      <c r="M143" s="23">
        <f t="shared" ref="M143:M153" si="179">L143*G143</f>
        <v>0</v>
      </c>
      <c r="N143" s="242">
        <f t="shared" si="176"/>
        <v>0</v>
      </c>
      <c r="O143" s="273">
        <f t="shared" ref="O143:O153" si="180">N143+J143</f>
        <v>0</v>
      </c>
      <c r="P143" s="65"/>
    </row>
    <row r="144" spans="1:19" x14ac:dyDescent="0.3">
      <c r="A144" s="26"/>
      <c r="B144" s="107"/>
      <c r="C144" s="9"/>
      <c r="D144" s="20" t="s">
        <v>337</v>
      </c>
      <c r="E144" s="53">
        <v>35</v>
      </c>
      <c r="F144" s="199">
        <v>0</v>
      </c>
      <c r="G144" s="58">
        <f>E144+(E144*F144)</f>
        <v>35</v>
      </c>
      <c r="H144" s="22" t="s">
        <v>11</v>
      </c>
      <c r="I144" s="242">
        <v>0</v>
      </c>
      <c r="J144" s="242">
        <f>I144*G144</f>
        <v>0</v>
      </c>
      <c r="K144" s="242">
        <f>$K$4</f>
        <v>121.60000000000001</v>
      </c>
      <c r="L144" s="23"/>
      <c r="M144" s="23">
        <f>L144*G144</f>
        <v>0</v>
      </c>
      <c r="N144" s="242">
        <f>M144*K144</f>
        <v>0</v>
      </c>
      <c r="O144" s="273">
        <f>N144+J144</f>
        <v>0</v>
      </c>
      <c r="P144" s="65"/>
    </row>
    <row r="145" spans="1:16" x14ac:dyDescent="0.3">
      <c r="A145" s="26"/>
      <c r="B145" s="107"/>
      <c r="C145" s="9"/>
      <c r="D145" s="20" t="s">
        <v>338</v>
      </c>
      <c r="E145" s="53">
        <v>198</v>
      </c>
      <c r="F145" s="199">
        <v>0</v>
      </c>
      <c r="G145" s="58">
        <f>E145+(E145*F145)</f>
        <v>198</v>
      </c>
      <c r="H145" s="22" t="s">
        <v>11</v>
      </c>
      <c r="I145" s="242">
        <v>0</v>
      </c>
      <c r="J145" s="242">
        <f>I145*G145</f>
        <v>0</v>
      </c>
      <c r="K145" s="242">
        <f>$K$4</f>
        <v>121.60000000000001</v>
      </c>
      <c r="L145" s="23"/>
      <c r="M145" s="23">
        <f>L145*G145</f>
        <v>0</v>
      </c>
      <c r="N145" s="242">
        <f>M145*K145</f>
        <v>0</v>
      </c>
      <c r="O145" s="273">
        <f>N145+J145</f>
        <v>0</v>
      </c>
      <c r="P145" s="65"/>
    </row>
    <row r="146" spans="1:16" x14ac:dyDescent="0.3">
      <c r="A146" s="26"/>
      <c r="B146" s="107"/>
      <c r="C146" s="9"/>
      <c r="D146" s="20" t="s">
        <v>339</v>
      </c>
      <c r="E146" s="53">
        <v>296</v>
      </c>
      <c r="F146" s="199">
        <v>0</v>
      </c>
      <c r="G146" s="58">
        <f>E146+(E146*F146)</f>
        <v>296</v>
      </c>
      <c r="H146" s="22" t="s">
        <v>11</v>
      </c>
      <c r="I146" s="242">
        <v>0</v>
      </c>
      <c r="J146" s="242">
        <f>I146*G146</f>
        <v>0</v>
      </c>
      <c r="K146" s="242">
        <f>$K$4</f>
        <v>121.60000000000001</v>
      </c>
      <c r="L146" s="23"/>
      <c r="M146" s="23">
        <f>L146*G146</f>
        <v>0</v>
      </c>
      <c r="N146" s="242">
        <f>M146*K146</f>
        <v>0</v>
      </c>
      <c r="O146" s="273">
        <f>N146+J146</f>
        <v>0</v>
      </c>
      <c r="P146" s="65"/>
    </row>
    <row r="147" spans="1:16" x14ac:dyDescent="0.3">
      <c r="A147" s="26"/>
      <c r="B147" s="107"/>
      <c r="C147" s="9"/>
      <c r="D147" s="20" t="s">
        <v>340</v>
      </c>
      <c r="E147" s="53">
        <v>198</v>
      </c>
      <c r="F147" s="199">
        <v>0</v>
      </c>
      <c r="G147" s="58">
        <f>E147+(E147*F147)</f>
        <v>198</v>
      </c>
      <c r="H147" s="22" t="s">
        <v>11</v>
      </c>
      <c r="I147" s="242">
        <v>0</v>
      </c>
      <c r="J147" s="242">
        <f>I147*G147</f>
        <v>0</v>
      </c>
      <c r="K147" s="242">
        <f>$K$4</f>
        <v>121.60000000000001</v>
      </c>
      <c r="L147" s="23"/>
      <c r="M147" s="23">
        <f>L147*G147</f>
        <v>0</v>
      </c>
      <c r="N147" s="242">
        <f>M147*K147</f>
        <v>0</v>
      </c>
      <c r="O147" s="273">
        <f>N147+J147</f>
        <v>0</v>
      </c>
      <c r="P147" s="65"/>
    </row>
    <row r="148" spans="1:16" s="24" customFormat="1" x14ac:dyDescent="0.3">
      <c r="A148" s="26">
        <v>3</v>
      </c>
      <c r="B148" s="107"/>
      <c r="C148" s="9"/>
      <c r="D148" s="20" t="s">
        <v>341</v>
      </c>
      <c r="E148" s="53">
        <v>72</v>
      </c>
      <c r="F148" s="21">
        <v>0.1</v>
      </c>
      <c r="G148" s="58">
        <f t="shared" si="177"/>
        <v>79.2</v>
      </c>
      <c r="H148" s="22" t="s">
        <v>9</v>
      </c>
      <c r="I148" s="242">
        <v>0</v>
      </c>
      <c r="J148" s="242">
        <f t="shared" si="178"/>
        <v>0</v>
      </c>
      <c r="K148" s="242">
        <f t="shared" si="175"/>
        <v>121.60000000000001</v>
      </c>
      <c r="L148" s="23"/>
      <c r="M148" s="23">
        <f t="shared" si="179"/>
        <v>0</v>
      </c>
      <c r="N148" s="242">
        <f t="shared" si="176"/>
        <v>0</v>
      </c>
      <c r="O148" s="273">
        <f t="shared" si="180"/>
        <v>0</v>
      </c>
      <c r="P148" s="65"/>
    </row>
    <row r="149" spans="1:16" x14ac:dyDescent="0.3">
      <c r="A149" s="26"/>
      <c r="B149" s="107"/>
      <c r="C149" s="9"/>
      <c r="D149" s="20" t="s">
        <v>342</v>
      </c>
      <c r="E149" s="53">
        <v>5</v>
      </c>
      <c r="F149" s="199">
        <v>0</v>
      </c>
      <c r="G149" s="58">
        <f>E149+(E149*F149)</f>
        <v>5</v>
      </c>
      <c r="H149" s="22" t="s">
        <v>11</v>
      </c>
      <c r="I149" s="242">
        <v>0</v>
      </c>
      <c r="J149" s="242">
        <f>I149*G149</f>
        <v>0</v>
      </c>
      <c r="K149" s="242">
        <f>$K$4</f>
        <v>121.60000000000001</v>
      </c>
      <c r="L149" s="23"/>
      <c r="M149" s="23">
        <f>L149*G149</f>
        <v>0</v>
      </c>
      <c r="N149" s="242">
        <f>M149*K149</f>
        <v>0</v>
      </c>
      <c r="O149" s="273">
        <f>N149+J149</f>
        <v>0</v>
      </c>
      <c r="P149" s="65"/>
    </row>
    <row r="150" spans="1:16" x14ac:dyDescent="0.3">
      <c r="A150" s="26"/>
      <c r="B150" s="107"/>
      <c r="C150" s="9"/>
      <c r="D150" s="20" t="s">
        <v>343</v>
      </c>
      <c r="E150" s="53">
        <v>6</v>
      </c>
      <c r="F150" s="199">
        <v>0</v>
      </c>
      <c r="G150" s="58">
        <f>E150+(E150*F150)</f>
        <v>6</v>
      </c>
      <c r="H150" s="22" t="s">
        <v>11</v>
      </c>
      <c r="I150" s="242">
        <v>0</v>
      </c>
      <c r="J150" s="242">
        <f>I150*G150</f>
        <v>0</v>
      </c>
      <c r="K150" s="242">
        <f>$K$4</f>
        <v>121.60000000000001</v>
      </c>
      <c r="L150" s="23"/>
      <c r="M150" s="23">
        <f>L150*G150</f>
        <v>0</v>
      </c>
      <c r="N150" s="242">
        <f>M150*K150</f>
        <v>0</v>
      </c>
      <c r="O150" s="273">
        <f>N150+J150</f>
        <v>0</v>
      </c>
      <c r="P150" s="65"/>
    </row>
    <row r="151" spans="1:16" x14ac:dyDescent="0.3">
      <c r="A151" s="26"/>
      <c r="B151" s="107"/>
      <c r="C151" s="9"/>
      <c r="D151" s="20" t="s">
        <v>344</v>
      </c>
      <c r="E151" s="53">
        <v>9</v>
      </c>
      <c r="F151" s="199">
        <v>0</v>
      </c>
      <c r="G151" s="58">
        <f>E151+(E151*F151)</f>
        <v>9</v>
      </c>
      <c r="H151" s="22" t="s">
        <v>11</v>
      </c>
      <c r="I151" s="242">
        <v>0</v>
      </c>
      <c r="J151" s="242">
        <f>I151*G151</f>
        <v>0</v>
      </c>
      <c r="K151" s="242">
        <f>$K$4</f>
        <v>121.60000000000001</v>
      </c>
      <c r="L151" s="23"/>
      <c r="M151" s="23">
        <f>L151*G151</f>
        <v>0</v>
      </c>
      <c r="N151" s="242">
        <f>M151*K151</f>
        <v>0</v>
      </c>
      <c r="O151" s="273">
        <f>N151+J151</f>
        <v>0</v>
      </c>
      <c r="P151" s="65"/>
    </row>
    <row r="152" spans="1:16" x14ac:dyDescent="0.3">
      <c r="A152" s="26"/>
      <c r="B152" s="107"/>
      <c r="C152" s="9"/>
      <c r="D152" s="20" t="s">
        <v>345</v>
      </c>
      <c r="E152" s="53">
        <v>6</v>
      </c>
      <c r="F152" s="199">
        <v>0</v>
      </c>
      <c r="G152" s="58">
        <f>E152+(E152*F152)</f>
        <v>6</v>
      </c>
      <c r="H152" s="22" t="s">
        <v>11</v>
      </c>
      <c r="I152" s="242">
        <v>0</v>
      </c>
      <c r="J152" s="242">
        <f>I152*G152</f>
        <v>0</v>
      </c>
      <c r="K152" s="242">
        <f>$K$4</f>
        <v>121.60000000000001</v>
      </c>
      <c r="L152" s="23"/>
      <c r="M152" s="23">
        <f>L152*G152</f>
        <v>0</v>
      </c>
      <c r="N152" s="242">
        <f>M152*K152</f>
        <v>0</v>
      </c>
      <c r="O152" s="273">
        <f>N152+J152</f>
        <v>0</v>
      </c>
      <c r="P152" s="65"/>
    </row>
    <row r="153" spans="1:16" s="24" customFormat="1" x14ac:dyDescent="0.3">
      <c r="A153" s="26">
        <v>4</v>
      </c>
      <c r="B153" s="107"/>
      <c r="C153" s="9"/>
      <c r="D153" s="20" t="s">
        <v>167</v>
      </c>
      <c r="E153" s="53">
        <v>546</v>
      </c>
      <c r="F153" s="21">
        <v>0.1</v>
      </c>
      <c r="G153" s="200">
        <f t="shared" si="177"/>
        <v>600.6</v>
      </c>
      <c r="H153" s="214" t="s">
        <v>9</v>
      </c>
      <c r="I153" s="242">
        <v>0</v>
      </c>
      <c r="J153" s="198">
        <f t="shared" si="178"/>
        <v>0</v>
      </c>
      <c r="K153" s="198">
        <f t="shared" si="175"/>
        <v>121.60000000000001</v>
      </c>
      <c r="L153" s="23"/>
      <c r="M153" s="201">
        <f t="shared" si="179"/>
        <v>0</v>
      </c>
      <c r="N153" s="198">
        <f t="shared" si="176"/>
        <v>0</v>
      </c>
      <c r="O153" s="274">
        <f t="shared" si="180"/>
        <v>0</v>
      </c>
      <c r="P153" s="65"/>
    </row>
    <row r="154" spans="1:16" ht="15" thickBot="1" x14ac:dyDescent="0.35">
      <c r="A154" s="31"/>
      <c r="B154" s="33"/>
      <c r="C154" s="33"/>
      <c r="D154" s="8"/>
      <c r="E154" s="55"/>
      <c r="F154" s="14"/>
      <c r="G154" s="162"/>
      <c r="H154" s="15"/>
      <c r="I154" s="239"/>
      <c r="J154" s="240"/>
      <c r="K154" s="240"/>
      <c r="L154" s="23"/>
      <c r="M154" s="3"/>
      <c r="N154" s="240"/>
      <c r="O154" s="271"/>
      <c r="P154" s="52"/>
    </row>
    <row r="155" spans="1:16" ht="20.100000000000001" customHeight="1" thickBot="1" x14ac:dyDescent="0.35">
      <c r="A155" s="320" t="s">
        <v>166</v>
      </c>
      <c r="B155" s="321"/>
      <c r="C155" s="321"/>
      <c r="D155" s="322"/>
      <c r="E155" s="56"/>
      <c r="F155" s="1"/>
      <c r="G155" s="58"/>
      <c r="H155" s="2"/>
      <c r="I155" s="239"/>
      <c r="J155" s="240"/>
      <c r="K155" s="240"/>
      <c r="L155" s="23"/>
      <c r="M155" s="3"/>
      <c r="N155" s="240"/>
      <c r="O155" s="271"/>
      <c r="P155" s="52"/>
    </row>
    <row r="156" spans="1:16" ht="15" customHeight="1" x14ac:dyDescent="0.3">
      <c r="A156" s="26">
        <v>1</v>
      </c>
      <c r="B156" s="108"/>
      <c r="C156" s="27"/>
      <c r="D156" s="20" t="s">
        <v>284</v>
      </c>
      <c r="E156" s="54">
        <v>4890</v>
      </c>
      <c r="F156" s="1">
        <v>0.1</v>
      </c>
      <c r="G156" s="58">
        <f>E156+(E156*F156)</f>
        <v>5379</v>
      </c>
      <c r="H156" s="4" t="s">
        <v>9</v>
      </c>
      <c r="I156" s="242">
        <v>0</v>
      </c>
      <c r="J156" s="242">
        <f t="shared" ref="J156:J158" si="181">I156*G156</f>
        <v>0</v>
      </c>
      <c r="K156" s="242">
        <f>$K$4</f>
        <v>121.60000000000001</v>
      </c>
      <c r="L156" s="23"/>
      <c r="M156" s="23">
        <f t="shared" ref="M156:M158" si="182">L156*G156</f>
        <v>0</v>
      </c>
      <c r="N156" s="242">
        <f t="shared" ref="N156:N158" si="183">M156*K156</f>
        <v>0</v>
      </c>
      <c r="O156" s="273">
        <f t="shared" ref="O156:O158" si="184">J156+N156</f>
        <v>0</v>
      </c>
      <c r="P156" s="73"/>
    </row>
    <row r="157" spans="1:16" ht="15" customHeight="1" x14ac:dyDescent="0.3">
      <c r="A157" s="26">
        <v>2</v>
      </c>
      <c r="B157" s="107"/>
      <c r="C157" s="27"/>
      <c r="D157" s="299" t="s">
        <v>421</v>
      </c>
      <c r="E157" s="54">
        <v>2615</v>
      </c>
      <c r="F157" s="1">
        <v>0.1</v>
      </c>
      <c r="G157" s="58">
        <f>E157+(E157*F157)</f>
        <v>2876.5</v>
      </c>
      <c r="H157" s="4" t="s">
        <v>9</v>
      </c>
      <c r="I157" s="242">
        <v>0</v>
      </c>
      <c r="J157" s="242">
        <f t="shared" si="181"/>
        <v>0</v>
      </c>
      <c r="K157" s="242">
        <f t="shared" ref="K157:K158" si="185">$K$4</f>
        <v>121.60000000000001</v>
      </c>
      <c r="L157" s="23"/>
      <c r="M157" s="23">
        <f t="shared" si="182"/>
        <v>0</v>
      </c>
      <c r="N157" s="242">
        <f t="shared" si="183"/>
        <v>0</v>
      </c>
      <c r="O157" s="273">
        <f t="shared" si="184"/>
        <v>0</v>
      </c>
      <c r="P157" s="73"/>
    </row>
    <row r="158" spans="1:16" ht="15" customHeight="1" x14ac:dyDescent="0.3">
      <c r="A158" s="26">
        <v>3</v>
      </c>
      <c r="B158" s="107"/>
      <c r="C158" s="27"/>
      <c r="D158" s="299" t="s">
        <v>423</v>
      </c>
      <c r="E158" s="53">
        <v>216</v>
      </c>
      <c r="F158" s="1">
        <v>0.1</v>
      </c>
      <c r="G158" s="58">
        <f t="shared" ref="G158" si="186">E158+(E158*F158)</f>
        <v>237.6</v>
      </c>
      <c r="H158" s="4" t="s">
        <v>9</v>
      </c>
      <c r="I158" s="242">
        <v>0</v>
      </c>
      <c r="J158" s="242">
        <f t="shared" si="181"/>
        <v>0</v>
      </c>
      <c r="K158" s="242">
        <f t="shared" si="185"/>
        <v>121.60000000000001</v>
      </c>
      <c r="L158" s="23"/>
      <c r="M158" s="23">
        <f t="shared" si="182"/>
        <v>0</v>
      </c>
      <c r="N158" s="242">
        <f t="shared" si="183"/>
        <v>0</v>
      </c>
      <c r="O158" s="273">
        <f t="shared" si="184"/>
        <v>0</v>
      </c>
      <c r="P158" s="73"/>
    </row>
    <row r="159" spans="1:16" ht="15" thickBot="1" x14ac:dyDescent="0.35">
      <c r="A159" s="31"/>
      <c r="B159" s="33"/>
      <c r="C159" s="33"/>
      <c r="D159" s="8"/>
      <c r="E159" s="55"/>
      <c r="F159" s="14"/>
      <c r="G159" s="162"/>
      <c r="H159" s="15"/>
      <c r="I159" s="239"/>
      <c r="J159" s="240"/>
      <c r="K159" s="240"/>
      <c r="L159" s="23"/>
      <c r="M159" s="3"/>
      <c r="N159" s="240"/>
      <c r="O159" s="271"/>
      <c r="P159" s="52"/>
    </row>
    <row r="160" spans="1:16" ht="20.100000000000001" customHeight="1" thickBot="1" x14ac:dyDescent="0.35">
      <c r="A160" s="320" t="s">
        <v>52</v>
      </c>
      <c r="B160" s="321"/>
      <c r="C160" s="321"/>
      <c r="D160" s="322"/>
      <c r="E160" s="56"/>
      <c r="F160" s="1"/>
      <c r="G160" s="58"/>
      <c r="H160" s="2"/>
      <c r="I160" s="239"/>
      <c r="J160" s="240"/>
      <c r="K160" s="240"/>
      <c r="L160" s="23"/>
      <c r="M160" s="3"/>
      <c r="N160" s="240"/>
      <c r="O160" s="271"/>
      <c r="P160" s="52"/>
    </row>
    <row r="161" spans="1:19" s="24" customFormat="1" ht="15" customHeight="1" x14ac:dyDescent="0.3">
      <c r="A161" s="26">
        <v>1</v>
      </c>
      <c r="B161" s="107"/>
      <c r="C161" s="64"/>
      <c r="D161" s="20" t="s">
        <v>336</v>
      </c>
      <c r="E161" s="53">
        <v>79</v>
      </c>
      <c r="F161" s="21">
        <v>0.1</v>
      </c>
      <c r="G161" s="58">
        <f>E161+(E161*F161)</f>
        <v>86.9</v>
      </c>
      <c r="H161" s="22" t="s">
        <v>9</v>
      </c>
      <c r="I161" s="242">
        <v>0</v>
      </c>
      <c r="J161" s="242">
        <f>I161*G161</f>
        <v>0</v>
      </c>
      <c r="K161" s="242">
        <f t="shared" ref="K161:K173" si="187">$K$4</f>
        <v>121.60000000000001</v>
      </c>
      <c r="L161" s="23"/>
      <c r="M161" s="23">
        <f>L161*G161</f>
        <v>0</v>
      </c>
      <c r="N161" s="242">
        <f t="shared" ref="N161:N173" si="188">M161*K161</f>
        <v>0</v>
      </c>
      <c r="O161" s="273">
        <f>N161+J161</f>
        <v>0</v>
      </c>
      <c r="P161" s="65"/>
      <c r="Q161" s="13"/>
      <c r="S161" s="13"/>
    </row>
    <row r="162" spans="1:19" x14ac:dyDescent="0.3">
      <c r="A162" s="26"/>
      <c r="B162" s="107"/>
      <c r="C162" s="64"/>
      <c r="D162" s="20" t="s">
        <v>337</v>
      </c>
      <c r="E162" s="53">
        <v>2</v>
      </c>
      <c r="F162" s="199">
        <v>0</v>
      </c>
      <c r="G162" s="58">
        <f>E162+(E162*F162)</f>
        <v>2</v>
      </c>
      <c r="H162" s="22" t="s">
        <v>11</v>
      </c>
      <c r="I162" s="242">
        <v>0</v>
      </c>
      <c r="J162" s="242">
        <f>I162*G162</f>
        <v>0</v>
      </c>
      <c r="K162" s="242">
        <f>$K$4</f>
        <v>121.60000000000001</v>
      </c>
      <c r="L162" s="23"/>
      <c r="M162" s="23">
        <f>L162*G162</f>
        <v>0</v>
      </c>
      <c r="N162" s="242">
        <f>M162*K162</f>
        <v>0</v>
      </c>
      <c r="O162" s="273">
        <f>N162+J162</f>
        <v>0</v>
      </c>
      <c r="P162" s="65"/>
    </row>
    <row r="163" spans="1:19" x14ac:dyDescent="0.3">
      <c r="A163" s="26"/>
      <c r="B163" s="107"/>
      <c r="C163" s="64"/>
      <c r="D163" s="20" t="s">
        <v>338</v>
      </c>
      <c r="E163" s="53">
        <v>7</v>
      </c>
      <c r="F163" s="199">
        <v>0</v>
      </c>
      <c r="G163" s="58">
        <f>E163+(E163*F163)</f>
        <v>7</v>
      </c>
      <c r="H163" s="22" t="s">
        <v>11</v>
      </c>
      <c r="I163" s="242">
        <v>0</v>
      </c>
      <c r="J163" s="242">
        <f>I163*G163</f>
        <v>0</v>
      </c>
      <c r="K163" s="242">
        <f>$K$4</f>
        <v>121.60000000000001</v>
      </c>
      <c r="L163" s="23"/>
      <c r="M163" s="23">
        <f>L163*G163</f>
        <v>0</v>
      </c>
      <c r="N163" s="242">
        <f>M163*K163</f>
        <v>0</v>
      </c>
      <c r="O163" s="273">
        <f>N163+J163</f>
        <v>0</v>
      </c>
      <c r="P163" s="65"/>
    </row>
    <row r="164" spans="1:19" x14ac:dyDescent="0.3">
      <c r="A164" s="26"/>
      <c r="B164" s="107"/>
      <c r="C164" s="64"/>
      <c r="D164" s="20" t="s">
        <v>339</v>
      </c>
      <c r="E164" s="53">
        <v>10</v>
      </c>
      <c r="F164" s="199">
        <v>0</v>
      </c>
      <c r="G164" s="58">
        <f>E164+(E164*F164)</f>
        <v>10</v>
      </c>
      <c r="H164" s="22" t="s">
        <v>11</v>
      </c>
      <c r="I164" s="242">
        <v>0</v>
      </c>
      <c r="J164" s="242">
        <f>I164*G164</f>
        <v>0</v>
      </c>
      <c r="K164" s="242">
        <f>$K$4</f>
        <v>121.60000000000001</v>
      </c>
      <c r="L164" s="23"/>
      <c r="M164" s="23">
        <f>L164*G164</f>
        <v>0</v>
      </c>
      <c r="N164" s="242">
        <f>M164*K164</f>
        <v>0</v>
      </c>
      <c r="O164" s="273">
        <f>N164+J164</f>
        <v>0</v>
      </c>
      <c r="P164" s="65"/>
    </row>
    <row r="165" spans="1:19" x14ac:dyDescent="0.3">
      <c r="A165" s="26"/>
      <c r="B165" s="107"/>
      <c r="C165" s="64"/>
      <c r="D165" s="20" t="s">
        <v>340</v>
      </c>
      <c r="E165" s="53">
        <v>7</v>
      </c>
      <c r="F165" s="199">
        <v>0</v>
      </c>
      <c r="G165" s="58">
        <f>E165+(E165*F165)</f>
        <v>7</v>
      </c>
      <c r="H165" s="22" t="s">
        <v>11</v>
      </c>
      <c r="I165" s="242">
        <v>0</v>
      </c>
      <c r="J165" s="242">
        <f>I165*G165</f>
        <v>0</v>
      </c>
      <c r="K165" s="242">
        <f>$K$4</f>
        <v>121.60000000000001</v>
      </c>
      <c r="L165" s="23"/>
      <c r="M165" s="23">
        <f>L165*G165</f>
        <v>0</v>
      </c>
      <c r="N165" s="242">
        <f>M165*K165</f>
        <v>0</v>
      </c>
      <c r="O165" s="273">
        <f>N165+J165</f>
        <v>0</v>
      </c>
      <c r="P165" s="65"/>
    </row>
    <row r="166" spans="1:19" s="24" customFormat="1" x14ac:dyDescent="0.3">
      <c r="A166" s="26">
        <v>2</v>
      </c>
      <c r="B166" s="107"/>
      <c r="C166" s="9"/>
      <c r="D166" s="20" t="s">
        <v>346</v>
      </c>
      <c r="E166" s="297">
        <v>44</v>
      </c>
      <c r="F166" s="21">
        <v>0.1</v>
      </c>
      <c r="G166" s="58">
        <f t="shared" ref="G166:G173" si="189">E166+(E166*F166)</f>
        <v>48.4</v>
      </c>
      <c r="H166" s="22" t="s">
        <v>9</v>
      </c>
      <c r="I166" s="242">
        <v>0</v>
      </c>
      <c r="J166" s="242">
        <f t="shared" ref="J166:J173" si="190">I166*G166</f>
        <v>0</v>
      </c>
      <c r="K166" s="242">
        <f t="shared" si="187"/>
        <v>121.60000000000001</v>
      </c>
      <c r="L166" s="23"/>
      <c r="M166" s="23">
        <f t="shared" ref="M166:M173" si="191">L166*G166</f>
        <v>0</v>
      </c>
      <c r="N166" s="242">
        <f t="shared" si="188"/>
        <v>0</v>
      </c>
      <c r="O166" s="273">
        <f t="shared" ref="O166:O173" si="192">N166+J166</f>
        <v>0</v>
      </c>
      <c r="P166" s="65"/>
    </row>
    <row r="167" spans="1:19" x14ac:dyDescent="0.3">
      <c r="A167" s="26"/>
      <c r="B167" s="107"/>
      <c r="C167" s="9"/>
      <c r="D167" s="20" t="s">
        <v>347</v>
      </c>
      <c r="E167" s="297">
        <v>135</v>
      </c>
      <c r="F167" s="199">
        <v>0</v>
      </c>
      <c r="G167" s="58">
        <f>E167+(E167*F167)</f>
        <v>135</v>
      </c>
      <c r="H167" s="22" t="s">
        <v>11</v>
      </c>
      <c r="I167" s="242">
        <v>0</v>
      </c>
      <c r="J167" s="242">
        <f>I167*G167</f>
        <v>0</v>
      </c>
      <c r="K167" s="242">
        <f>$K$4</f>
        <v>121.60000000000001</v>
      </c>
      <c r="L167" s="23"/>
      <c r="M167" s="23">
        <f>L167*G167</f>
        <v>0</v>
      </c>
      <c r="N167" s="242">
        <f>M167*K167</f>
        <v>0</v>
      </c>
      <c r="O167" s="273">
        <f>N167+J167</f>
        <v>0</v>
      </c>
      <c r="P167" s="65"/>
    </row>
    <row r="168" spans="1:19" x14ac:dyDescent="0.3">
      <c r="A168" s="26"/>
      <c r="B168" s="107"/>
      <c r="C168" s="9"/>
      <c r="D168" s="20" t="s">
        <v>348</v>
      </c>
      <c r="E168" s="297">
        <v>168</v>
      </c>
      <c r="F168" s="199">
        <v>0</v>
      </c>
      <c r="G168" s="58">
        <f>E168+(E168*F168)</f>
        <v>168</v>
      </c>
      <c r="H168" s="22" t="s">
        <v>11</v>
      </c>
      <c r="I168" s="242">
        <v>0</v>
      </c>
      <c r="J168" s="242">
        <f>I168*G168</f>
        <v>0</v>
      </c>
      <c r="K168" s="242">
        <f>$K$4</f>
        <v>121.60000000000001</v>
      </c>
      <c r="L168" s="23"/>
      <c r="M168" s="23">
        <f>L168*G168</f>
        <v>0</v>
      </c>
      <c r="N168" s="242">
        <f>M168*K168</f>
        <v>0</v>
      </c>
      <c r="O168" s="273">
        <f>N168+J168</f>
        <v>0</v>
      </c>
      <c r="P168" s="65"/>
    </row>
    <row r="169" spans="1:19" x14ac:dyDescent="0.3">
      <c r="A169" s="26"/>
      <c r="B169" s="107"/>
      <c r="C169" s="9"/>
      <c r="D169" s="20" t="s">
        <v>349</v>
      </c>
      <c r="E169" s="297">
        <v>251</v>
      </c>
      <c r="F169" s="199">
        <v>0</v>
      </c>
      <c r="G169" s="58">
        <f>E169+(E169*F169)</f>
        <v>251</v>
      </c>
      <c r="H169" s="22" t="s">
        <v>11</v>
      </c>
      <c r="I169" s="242">
        <v>0</v>
      </c>
      <c r="J169" s="242">
        <f>I169*G169</f>
        <v>0</v>
      </c>
      <c r="K169" s="242">
        <f>$K$4</f>
        <v>121.60000000000001</v>
      </c>
      <c r="L169" s="23"/>
      <c r="M169" s="23">
        <f>L169*G169</f>
        <v>0</v>
      </c>
      <c r="N169" s="242">
        <f>M169*K169</f>
        <v>0</v>
      </c>
      <c r="O169" s="273">
        <f>N169+J169</f>
        <v>0</v>
      </c>
      <c r="P169" s="65"/>
    </row>
    <row r="170" spans="1:19" x14ac:dyDescent="0.3">
      <c r="A170" s="26"/>
      <c r="B170" s="107"/>
      <c r="C170" s="9"/>
      <c r="D170" s="20" t="s">
        <v>350</v>
      </c>
      <c r="E170" s="297">
        <v>385</v>
      </c>
      <c r="F170" s="199">
        <v>0</v>
      </c>
      <c r="G170" s="58">
        <f>E170+(E170*F170)</f>
        <v>385</v>
      </c>
      <c r="H170" s="22" t="s">
        <v>11</v>
      </c>
      <c r="I170" s="242">
        <v>0</v>
      </c>
      <c r="J170" s="242">
        <f>I170*G170</f>
        <v>0</v>
      </c>
      <c r="K170" s="242">
        <f>$K$4</f>
        <v>121.60000000000001</v>
      </c>
      <c r="L170" s="23"/>
      <c r="M170" s="23">
        <f>L170*G170</f>
        <v>0</v>
      </c>
      <c r="N170" s="242">
        <f>M170*K170</f>
        <v>0</v>
      </c>
      <c r="O170" s="273">
        <f>N170+J170</f>
        <v>0</v>
      </c>
      <c r="P170" s="65"/>
    </row>
    <row r="171" spans="1:19" x14ac:dyDescent="0.3">
      <c r="A171" s="26"/>
      <c r="B171" s="107"/>
      <c r="C171" s="9"/>
      <c r="D171" s="20" t="s">
        <v>351</v>
      </c>
      <c r="E171" s="297">
        <v>385</v>
      </c>
      <c r="F171" s="199">
        <v>0</v>
      </c>
      <c r="G171" s="58">
        <f>E171+(E171*F171)</f>
        <v>385</v>
      </c>
      <c r="H171" s="22" t="s">
        <v>11</v>
      </c>
      <c r="I171" s="242">
        <v>0</v>
      </c>
      <c r="J171" s="242">
        <f>I171*G171</f>
        <v>0</v>
      </c>
      <c r="K171" s="242">
        <f>$K$4</f>
        <v>121.60000000000001</v>
      </c>
      <c r="L171" s="23"/>
      <c r="M171" s="23">
        <f>L171*G171</f>
        <v>0</v>
      </c>
      <c r="N171" s="242">
        <f>M171*K171</f>
        <v>0</v>
      </c>
      <c r="O171" s="273">
        <f>N171+J171</f>
        <v>0</v>
      </c>
      <c r="P171" s="65"/>
    </row>
    <row r="172" spans="1:19" s="24" customFormat="1" x14ac:dyDescent="0.3">
      <c r="A172" s="26">
        <v>3</v>
      </c>
      <c r="B172" s="107"/>
      <c r="C172" s="9"/>
      <c r="D172" s="20" t="s">
        <v>168</v>
      </c>
      <c r="E172" s="53">
        <v>9</v>
      </c>
      <c r="F172" s="21">
        <v>0.1</v>
      </c>
      <c r="G172" s="58">
        <f t="shared" si="189"/>
        <v>9.9</v>
      </c>
      <c r="H172" s="22" t="s">
        <v>9</v>
      </c>
      <c r="I172" s="242">
        <v>0</v>
      </c>
      <c r="J172" s="242">
        <f t="shared" si="190"/>
        <v>0</v>
      </c>
      <c r="K172" s="242">
        <f t="shared" si="187"/>
        <v>121.60000000000001</v>
      </c>
      <c r="L172" s="23"/>
      <c r="M172" s="23">
        <f t="shared" si="191"/>
        <v>0</v>
      </c>
      <c r="N172" s="242">
        <f t="shared" si="188"/>
        <v>0</v>
      </c>
      <c r="O172" s="273">
        <f t="shared" si="192"/>
        <v>0</v>
      </c>
      <c r="P172" s="65"/>
    </row>
    <row r="173" spans="1:19" s="24" customFormat="1" x14ac:dyDescent="0.3">
      <c r="A173" s="26">
        <v>4</v>
      </c>
      <c r="B173" s="107"/>
      <c r="C173" s="9"/>
      <c r="D173" s="20" t="s">
        <v>352</v>
      </c>
      <c r="E173" s="53">
        <v>117</v>
      </c>
      <c r="F173" s="21">
        <v>0.1</v>
      </c>
      <c r="G173" s="58">
        <f t="shared" si="189"/>
        <v>128.69999999999999</v>
      </c>
      <c r="H173" s="22" t="s">
        <v>9</v>
      </c>
      <c r="I173" s="242">
        <v>0</v>
      </c>
      <c r="J173" s="242">
        <f t="shared" si="190"/>
        <v>0</v>
      </c>
      <c r="K173" s="242">
        <f t="shared" si="187"/>
        <v>121.60000000000001</v>
      </c>
      <c r="L173" s="23"/>
      <c r="M173" s="23">
        <f t="shared" si="191"/>
        <v>0</v>
      </c>
      <c r="N173" s="242">
        <f t="shared" si="188"/>
        <v>0</v>
      </c>
      <c r="O173" s="273">
        <f t="shared" si="192"/>
        <v>0</v>
      </c>
      <c r="P173" s="65"/>
    </row>
    <row r="174" spans="1:19" x14ac:dyDescent="0.3">
      <c r="A174" s="26"/>
      <c r="B174" s="107"/>
      <c r="C174" s="9"/>
      <c r="D174" s="20" t="s">
        <v>353</v>
      </c>
      <c r="E174" s="53">
        <v>5</v>
      </c>
      <c r="F174" s="199">
        <v>0</v>
      </c>
      <c r="G174" s="58">
        <f t="shared" ref="G174:G179" si="193">E174+(E174*F174)</f>
        <v>5</v>
      </c>
      <c r="H174" s="22" t="s">
        <v>11</v>
      </c>
      <c r="I174" s="242">
        <v>0</v>
      </c>
      <c r="J174" s="242">
        <f t="shared" ref="J174:J179" si="194">I174*G174</f>
        <v>0</v>
      </c>
      <c r="K174" s="242">
        <f t="shared" ref="K174:K179" si="195">$K$4</f>
        <v>121.60000000000001</v>
      </c>
      <c r="L174" s="23"/>
      <c r="M174" s="23">
        <f t="shared" ref="M174:M179" si="196">L174*G174</f>
        <v>0</v>
      </c>
      <c r="N174" s="242">
        <f t="shared" ref="N174:N179" si="197">M174*K174</f>
        <v>0</v>
      </c>
      <c r="O174" s="273">
        <f t="shared" ref="O174:O179" si="198">N174+J174</f>
        <v>0</v>
      </c>
      <c r="P174" s="65"/>
    </row>
    <row r="175" spans="1:19" x14ac:dyDescent="0.3">
      <c r="A175" s="26"/>
      <c r="B175" s="107"/>
      <c r="C175" s="9"/>
      <c r="D175" s="20" t="s">
        <v>354</v>
      </c>
      <c r="E175" s="53">
        <v>18</v>
      </c>
      <c r="F175" s="199">
        <v>0</v>
      </c>
      <c r="G175" s="58">
        <f t="shared" si="193"/>
        <v>18</v>
      </c>
      <c r="H175" s="22" t="s">
        <v>11</v>
      </c>
      <c r="I175" s="242">
        <v>0</v>
      </c>
      <c r="J175" s="242">
        <f t="shared" si="194"/>
        <v>0</v>
      </c>
      <c r="K175" s="242">
        <f t="shared" si="195"/>
        <v>121.60000000000001</v>
      </c>
      <c r="L175" s="23"/>
      <c r="M175" s="23">
        <f t="shared" si="196"/>
        <v>0</v>
      </c>
      <c r="N175" s="242">
        <f t="shared" si="197"/>
        <v>0</v>
      </c>
      <c r="O175" s="273">
        <f t="shared" si="198"/>
        <v>0</v>
      </c>
      <c r="P175" s="65"/>
    </row>
    <row r="176" spans="1:19" x14ac:dyDescent="0.3">
      <c r="A176" s="26"/>
      <c r="B176" s="107"/>
      <c r="C176" s="9"/>
      <c r="D176" s="20" t="s">
        <v>355</v>
      </c>
      <c r="E176" s="53">
        <v>5</v>
      </c>
      <c r="F176" s="199">
        <v>0</v>
      </c>
      <c r="G176" s="58">
        <f t="shared" si="193"/>
        <v>5</v>
      </c>
      <c r="H176" s="22" t="s">
        <v>11</v>
      </c>
      <c r="I176" s="242">
        <v>0</v>
      </c>
      <c r="J176" s="242">
        <f t="shared" si="194"/>
        <v>0</v>
      </c>
      <c r="K176" s="242">
        <f t="shared" si="195"/>
        <v>121.60000000000001</v>
      </c>
      <c r="L176" s="23"/>
      <c r="M176" s="23">
        <f t="shared" si="196"/>
        <v>0</v>
      </c>
      <c r="N176" s="242">
        <f t="shared" si="197"/>
        <v>0</v>
      </c>
      <c r="O176" s="273">
        <f t="shared" si="198"/>
        <v>0</v>
      </c>
      <c r="P176" s="65"/>
    </row>
    <row r="177" spans="1:19" x14ac:dyDescent="0.3">
      <c r="A177" s="26"/>
      <c r="B177" s="107"/>
      <c r="C177" s="9"/>
      <c r="D177" s="20" t="s">
        <v>356</v>
      </c>
      <c r="E177" s="53">
        <v>5</v>
      </c>
      <c r="F177" s="199">
        <v>0</v>
      </c>
      <c r="G177" s="58">
        <f t="shared" si="193"/>
        <v>5</v>
      </c>
      <c r="H177" s="22" t="s">
        <v>11</v>
      </c>
      <c r="I177" s="242">
        <v>0</v>
      </c>
      <c r="J177" s="242">
        <f t="shared" si="194"/>
        <v>0</v>
      </c>
      <c r="K177" s="242">
        <f t="shared" si="195"/>
        <v>121.60000000000001</v>
      </c>
      <c r="L177" s="23"/>
      <c r="M177" s="23">
        <f t="shared" si="196"/>
        <v>0</v>
      </c>
      <c r="N177" s="242">
        <f t="shared" si="197"/>
        <v>0</v>
      </c>
      <c r="O177" s="273">
        <f t="shared" si="198"/>
        <v>0</v>
      </c>
      <c r="P177" s="65"/>
    </row>
    <row r="178" spans="1:19" x14ac:dyDescent="0.3">
      <c r="A178" s="26"/>
      <c r="B178" s="107"/>
      <c r="C178" s="9"/>
      <c r="D178" s="20" t="s">
        <v>350</v>
      </c>
      <c r="E178" s="53">
        <v>28</v>
      </c>
      <c r="F178" s="199">
        <v>0</v>
      </c>
      <c r="G178" s="58">
        <f t="shared" si="193"/>
        <v>28</v>
      </c>
      <c r="H178" s="22" t="s">
        <v>11</v>
      </c>
      <c r="I178" s="242">
        <v>0</v>
      </c>
      <c r="J178" s="242">
        <f t="shared" si="194"/>
        <v>0</v>
      </c>
      <c r="K178" s="242">
        <f t="shared" si="195"/>
        <v>121.60000000000001</v>
      </c>
      <c r="L178" s="23"/>
      <c r="M178" s="23">
        <f t="shared" si="196"/>
        <v>0</v>
      </c>
      <c r="N178" s="242">
        <f t="shared" si="197"/>
        <v>0</v>
      </c>
      <c r="O178" s="273">
        <f t="shared" si="198"/>
        <v>0</v>
      </c>
      <c r="P178" s="65"/>
    </row>
    <row r="179" spans="1:19" x14ac:dyDescent="0.3">
      <c r="A179" s="26"/>
      <c r="B179" s="107"/>
      <c r="C179" s="9"/>
      <c r="D179" s="20" t="s">
        <v>351</v>
      </c>
      <c r="E179" s="53">
        <v>28</v>
      </c>
      <c r="F179" s="199">
        <v>0</v>
      </c>
      <c r="G179" s="58">
        <f t="shared" si="193"/>
        <v>28</v>
      </c>
      <c r="H179" s="22" t="s">
        <v>11</v>
      </c>
      <c r="I179" s="242">
        <v>0</v>
      </c>
      <c r="J179" s="242">
        <f t="shared" si="194"/>
        <v>0</v>
      </c>
      <c r="K179" s="242">
        <f t="shared" si="195"/>
        <v>121.60000000000001</v>
      </c>
      <c r="L179" s="23"/>
      <c r="M179" s="23">
        <f t="shared" si="196"/>
        <v>0</v>
      </c>
      <c r="N179" s="242">
        <f t="shared" si="197"/>
        <v>0</v>
      </c>
      <c r="O179" s="273">
        <f t="shared" si="198"/>
        <v>0</v>
      </c>
      <c r="P179" s="65"/>
    </row>
    <row r="180" spans="1:19" ht="15" thickBot="1" x14ac:dyDescent="0.35">
      <c r="A180" s="31"/>
      <c r="B180" s="33"/>
      <c r="C180" s="33"/>
      <c r="D180" s="8"/>
      <c r="E180" s="55"/>
      <c r="F180" s="14"/>
      <c r="G180" s="162"/>
      <c r="H180" s="15"/>
      <c r="I180" s="239"/>
      <c r="J180" s="240"/>
      <c r="K180" s="240"/>
      <c r="L180" s="23"/>
      <c r="M180" s="3"/>
      <c r="N180" s="240"/>
      <c r="O180" s="271"/>
      <c r="P180" s="52"/>
    </row>
    <row r="181" spans="1:19" ht="20.100000000000001" customHeight="1" thickBot="1" x14ac:dyDescent="0.35">
      <c r="A181" s="320" t="s">
        <v>53</v>
      </c>
      <c r="B181" s="321"/>
      <c r="C181" s="321"/>
      <c r="D181" s="322"/>
      <c r="E181" s="56"/>
      <c r="F181" s="1"/>
      <c r="G181" s="58"/>
      <c r="H181" s="2"/>
      <c r="I181" s="239"/>
      <c r="J181" s="240"/>
      <c r="K181" s="240"/>
      <c r="L181" s="23"/>
      <c r="M181" s="3"/>
      <c r="N181" s="240"/>
      <c r="O181" s="271"/>
      <c r="P181" s="52"/>
    </row>
    <row r="182" spans="1:19" ht="15" customHeight="1" x14ac:dyDescent="0.3">
      <c r="A182" s="26">
        <v>1</v>
      </c>
      <c r="B182" s="108"/>
      <c r="C182" s="27"/>
      <c r="D182" s="299" t="s">
        <v>427</v>
      </c>
      <c r="E182" s="298">
        <v>189</v>
      </c>
      <c r="F182" s="1">
        <v>0.1</v>
      </c>
      <c r="G182" s="58">
        <f>E182+(E182*F182)</f>
        <v>207.9</v>
      </c>
      <c r="H182" s="4" t="s">
        <v>9</v>
      </c>
      <c r="I182" s="242">
        <v>0</v>
      </c>
      <c r="J182" s="242">
        <f t="shared" ref="J182:J187" si="199">I182*G182</f>
        <v>0</v>
      </c>
      <c r="K182" s="242">
        <f>$K$4</f>
        <v>121.60000000000001</v>
      </c>
      <c r="L182" s="23"/>
      <c r="M182" s="23">
        <f t="shared" ref="M182:M187" si="200">L182*G182</f>
        <v>0</v>
      </c>
      <c r="N182" s="242">
        <f t="shared" ref="N182:N187" si="201">M182*K182</f>
        <v>0</v>
      </c>
      <c r="O182" s="273">
        <f t="shared" ref="O182:O187" si="202">J182+N182</f>
        <v>0</v>
      </c>
      <c r="P182" s="73"/>
    </row>
    <row r="183" spans="1:19" ht="15" customHeight="1" x14ac:dyDescent="0.3">
      <c r="A183" s="26">
        <v>2</v>
      </c>
      <c r="B183" s="107"/>
      <c r="C183" s="27"/>
      <c r="D183" s="299" t="s">
        <v>425</v>
      </c>
      <c r="E183" s="298">
        <v>396</v>
      </c>
      <c r="F183" s="1">
        <v>0.1</v>
      </c>
      <c r="G183" s="58">
        <f>E183+(E183*F183)</f>
        <v>435.6</v>
      </c>
      <c r="H183" s="4" t="s">
        <v>9</v>
      </c>
      <c r="I183" s="242">
        <v>0</v>
      </c>
      <c r="J183" s="242">
        <f t="shared" ref="J183:J186" si="203">I183*G183</f>
        <v>0</v>
      </c>
      <c r="K183" s="242">
        <f t="shared" ref="K183:K186" si="204">$K$4</f>
        <v>121.60000000000001</v>
      </c>
      <c r="L183" s="23"/>
      <c r="M183" s="23">
        <f t="shared" ref="M183:M186" si="205">L183*G183</f>
        <v>0</v>
      </c>
      <c r="N183" s="242">
        <f t="shared" ref="N183:N186" si="206">M183*K183</f>
        <v>0</v>
      </c>
      <c r="O183" s="273">
        <f t="shared" ref="O183:O186" si="207">J183+N183</f>
        <v>0</v>
      </c>
      <c r="P183" s="73"/>
    </row>
    <row r="184" spans="1:19" ht="15" customHeight="1" x14ac:dyDescent="0.3">
      <c r="A184" s="26">
        <v>3</v>
      </c>
      <c r="B184" s="107"/>
      <c r="C184" s="27"/>
      <c r="D184" s="20" t="s">
        <v>415</v>
      </c>
      <c r="E184" s="297">
        <v>27</v>
      </c>
      <c r="F184" s="1">
        <v>0.1</v>
      </c>
      <c r="G184" s="58">
        <f t="shared" ref="G184" si="208">E184+(E184*F184)</f>
        <v>29.7</v>
      </c>
      <c r="H184" s="4" t="s">
        <v>9</v>
      </c>
      <c r="I184" s="242">
        <v>0</v>
      </c>
      <c r="J184" s="242">
        <f t="shared" si="203"/>
        <v>0</v>
      </c>
      <c r="K184" s="242">
        <f t="shared" si="204"/>
        <v>121.60000000000001</v>
      </c>
      <c r="L184" s="23"/>
      <c r="M184" s="23">
        <f t="shared" si="205"/>
        <v>0</v>
      </c>
      <c r="N184" s="242">
        <f t="shared" si="206"/>
        <v>0</v>
      </c>
      <c r="O184" s="273">
        <f t="shared" si="207"/>
        <v>0</v>
      </c>
      <c r="P184" s="73"/>
    </row>
    <row r="185" spans="1:19" ht="15" customHeight="1" x14ac:dyDescent="0.3">
      <c r="A185" s="26">
        <v>4</v>
      </c>
      <c r="B185" s="107"/>
      <c r="C185" s="27"/>
      <c r="D185" s="20" t="s">
        <v>162</v>
      </c>
      <c r="E185" s="298">
        <v>2175</v>
      </c>
      <c r="F185" s="1">
        <v>0.1</v>
      </c>
      <c r="G185" s="58">
        <f>E185+(E185*F185)</f>
        <v>2392.5</v>
      </c>
      <c r="H185" s="4" t="s">
        <v>9</v>
      </c>
      <c r="I185" s="242">
        <v>0</v>
      </c>
      <c r="J185" s="242">
        <f t="shared" si="203"/>
        <v>0</v>
      </c>
      <c r="K185" s="242">
        <f t="shared" si="204"/>
        <v>121.60000000000001</v>
      </c>
      <c r="L185" s="23"/>
      <c r="M185" s="23">
        <f t="shared" si="205"/>
        <v>0</v>
      </c>
      <c r="N185" s="242">
        <f t="shared" si="206"/>
        <v>0</v>
      </c>
      <c r="O185" s="273">
        <f t="shared" si="207"/>
        <v>0</v>
      </c>
      <c r="P185" s="73"/>
    </row>
    <row r="186" spans="1:19" ht="15" customHeight="1" x14ac:dyDescent="0.3">
      <c r="A186" s="26">
        <v>5</v>
      </c>
      <c r="B186" s="107"/>
      <c r="C186" s="27"/>
      <c r="D186" s="20" t="s">
        <v>416</v>
      </c>
      <c r="E186" s="297">
        <v>54</v>
      </c>
      <c r="F186" s="1">
        <v>0.1</v>
      </c>
      <c r="G186" s="58">
        <f t="shared" ref="G186" si="209">E186+(E186*F186)</f>
        <v>59.4</v>
      </c>
      <c r="H186" s="4" t="s">
        <v>9</v>
      </c>
      <c r="I186" s="242">
        <v>0</v>
      </c>
      <c r="J186" s="242">
        <f t="shared" si="203"/>
        <v>0</v>
      </c>
      <c r="K186" s="242">
        <f t="shared" si="204"/>
        <v>121.60000000000001</v>
      </c>
      <c r="L186" s="23"/>
      <c r="M186" s="23">
        <f t="shared" si="205"/>
        <v>0</v>
      </c>
      <c r="N186" s="242">
        <f t="shared" si="206"/>
        <v>0</v>
      </c>
      <c r="O186" s="273">
        <f t="shared" si="207"/>
        <v>0</v>
      </c>
      <c r="P186" s="73"/>
    </row>
    <row r="187" spans="1:19" ht="15" customHeight="1" x14ac:dyDescent="0.3">
      <c r="A187" s="26">
        <v>7</v>
      </c>
      <c r="B187" s="107"/>
      <c r="C187" s="27"/>
      <c r="D187" s="299" t="s">
        <v>417</v>
      </c>
      <c r="E187" s="297">
        <v>108</v>
      </c>
      <c r="F187" s="1">
        <v>0.1</v>
      </c>
      <c r="G187" s="58">
        <f t="shared" ref="G187" si="210">E187+(E187*F187)</f>
        <v>118.8</v>
      </c>
      <c r="H187" s="4" t="s">
        <v>9</v>
      </c>
      <c r="I187" s="242">
        <v>0</v>
      </c>
      <c r="J187" s="242">
        <f t="shared" si="199"/>
        <v>0</v>
      </c>
      <c r="K187" s="242">
        <f t="shared" ref="K187" si="211">$K$4</f>
        <v>121.60000000000001</v>
      </c>
      <c r="L187" s="23"/>
      <c r="M187" s="23">
        <f t="shared" si="200"/>
        <v>0</v>
      </c>
      <c r="N187" s="242">
        <f t="shared" si="201"/>
        <v>0</v>
      </c>
      <c r="O187" s="273">
        <f t="shared" si="202"/>
        <v>0</v>
      </c>
      <c r="P187" s="73"/>
    </row>
    <row r="188" spans="1:19" ht="15" thickBot="1" x14ac:dyDescent="0.35">
      <c r="A188" s="31"/>
      <c r="B188" s="33"/>
      <c r="C188" s="33"/>
      <c r="D188" s="8"/>
      <c r="E188" s="55"/>
      <c r="F188" s="14"/>
      <c r="G188" s="162"/>
      <c r="H188" s="15"/>
      <c r="I188" s="239"/>
      <c r="J188" s="240"/>
      <c r="K188" s="240"/>
      <c r="L188" s="23"/>
      <c r="M188" s="3"/>
      <c r="N188" s="240"/>
      <c r="O188" s="271"/>
      <c r="P188" s="52"/>
    </row>
    <row r="189" spans="1:19" ht="20.100000000000001" customHeight="1" thickBot="1" x14ac:dyDescent="0.35">
      <c r="A189" s="320" t="s">
        <v>164</v>
      </c>
      <c r="B189" s="321"/>
      <c r="C189" s="321"/>
      <c r="D189" s="322"/>
      <c r="E189" s="56"/>
      <c r="F189" s="1"/>
      <c r="G189" s="58"/>
      <c r="H189" s="2"/>
      <c r="I189" s="239"/>
      <c r="J189" s="240"/>
      <c r="K189" s="240"/>
      <c r="L189" s="23"/>
      <c r="M189" s="3"/>
      <c r="N189" s="240"/>
      <c r="O189" s="271"/>
      <c r="P189" s="52"/>
    </row>
    <row r="190" spans="1:19" s="24" customFormat="1" ht="15" customHeight="1" x14ac:dyDescent="0.3">
      <c r="A190" s="26">
        <v>1</v>
      </c>
      <c r="B190" s="107"/>
      <c r="C190" s="64"/>
      <c r="D190" s="20" t="s">
        <v>357</v>
      </c>
      <c r="E190" s="53">
        <v>10</v>
      </c>
      <c r="F190" s="21">
        <v>0.1</v>
      </c>
      <c r="G190" s="58">
        <f>E190+(E190*F190)</f>
        <v>11</v>
      </c>
      <c r="H190" s="22" t="s">
        <v>9</v>
      </c>
      <c r="I190" s="242">
        <v>0</v>
      </c>
      <c r="J190" s="242">
        <f>I190*G190</f>
        <v>0</v>
      </c>
      <c r="K190" s="242">
        <f t="shared" ref="K190:K236" si="212">$K$4</f>
        <v>121.60000000000001</v>
      </c>
      <c r="L190" s="23"/>
      <c r="M190" s="23">
        <f>L190*G190</f>
        <v>0</v>
      </c>
      <c r="N190" s="242">
        <f t="shared" ref="N190:N236" si="213">M190*K190</f>
        <v>0</v>
      </c>
      <c r="O190" s="273">
        <f>N190+J190</f>
        <v>0</v>
      </c>
      <c r="P190" s="65"/>
      <c r="Q190" s="13"/>
      <c r="S190" s="13"/>
    </row>
    <row r="191" spans="1:19" x14ac:dyDescent="0.3">
      <c r="A191" s="26"/>
      <c r="B191" s="107"/>
      <c r="C191" s="64"/>
      <c r="D191" s="20" t="s">
        <v>358</v>
      </c>
      <c r="E191" s="53">
        <v>1</v>
      </c>
      <c r="F191" s="199">
        <v>0</v>
      </c>
      <c r="G191" s="58">
        <f>E191+(E191*F191)</f>
        <v>1</v>
      </c>
      <c r="H191" s="22" t="s">
        <v>11</v>
      </c>
      <c r="I191" s="242">
        <v>0</v>
      </c>
      <c r="J191" s="242">
        <f>I191*G191</f>
        <v>0</v>
      </c>
      <c r="K191" s="242">
        <f>$K$4</f>
        <v>121.60000000000001</v>
      </c>
      <c r="L191" s="23"/>
      <c r="M191" s="23">
        <f>L191*G191</f>
        <v>0</v>
      </c>
      <c r="N191" s="242">
        <f>M191*K191</f>
        <v>0</v>
      </c>
      <c r="O191" s="273">
        <f>N191+J191</f>
        <v>0</v>
      </c>
      <c r="P191" s="65"/>
    </row>
    <row r="192" spans="1:19" x14ac:dyDescent="0.3">
      <c r="A192" s="26"/>
      <c r="B192" s="107"/>
      <c r="C192" s="64"/>
      <c r="D192" s="20" t="s">
        <v>359</v>
      </c>
      <c r="E192" s="53">
        <v>1</v>
      </c>
      <c r="F192" s="199">
        <v>0</v>
      </c>
      <c r="G192" s="58">
        <f>E192+(E192*F192)</f>
        <v>1</v>
      </c>
      <c r="H192" s="22" t="s">
        <v>11</v>
      </c>
      <c r="I192" s="242">
        <v>0</v>
      </c>
      <c r="J192" s="242">
        <f>I192*G192</f>
        <v>0</v>
      </c>
      <c r="K192" s="242">
        <f>$K$4</f>
        <v>121.60000000000001</v>
      </c>
      <c r="L192" s="23"/>
      <c r="M192" s="23">
        <f>L192*G192</f>
        <v>0</v>
      </c>
      <c r="N192" s="242">
        <f>M192*K192</f>
        <v>0</v>
      </c>
      <c r="O192" s="273">
        <f>N192+J192</f>
        <v>0</v>
      </c>
      <c r="P192" s="65"/>
    </row>
    <row r="193" spans="1:16" x14ac:dyDescent="0.3">
      <c r="A193" s="26"/>
      <c r="B193" s="107"/>
      <c r="C193" s="64"/>
      <c r="D193" s="20" t="s">
        <v>360</v>
      </c>
      <c r="E193" s="53">
        <v>2</v>
      </c>
      <c r="F193" s="199">
        <v>0</v>
      </c>
      <c r="G193" s="58">
        <f>E193+(E193*F193)</f>
        <v>2</v>
      </c>
      <c r="H193" s="22" t="s">
        <v>11</v>
      </c>
      <c r="I193" s="242">
        <v>0</v>
      </c>
      <c r="J193" s="242">
        <f>I193*G193</f>
        <v>0</v>
      </c>
      <c r="K193" s="242">
        <f>$K$4</f>
        <v>121.60000000000001</v>
      </c>
      <c r="L193" s="23"/>
      <c r="M193" s="23">
        <f>L193*G193</f>
        <v>0</v>
      </c>
      <c r="N193" s="242">
        <f>M193*K193</f>
        <v>0</v>
      </c>
      <c r="O193" s="273">
        <f>N193+J193</f>
        <v>0</v>
      </c>
      <c r="P193" s="65"/>
    </row>
    <row r="194" spans="1:16" x14ac:dyDescent="0.3">
      <c r="A194" s="26"/>
      <c r="B194" s="107"/>
      <c r="C194" s="64"/>
      <c r="D194" s="20" t="s">
        <v>361</v>
      </c>
      <c r="E194" s="53">
        <v>1</v>
      </c>
      <c r="F194" s="199">
        <v>0</v>
      </c>
      <c r="G194" s="58">
        <f>E194+(E194*F194)</f>
        <v>1</v>
      </c>
      <c r="H194" s="22" t="s">
        <v>11</v>
      </c>
      <c r="I194" s="242">
        <v>0</v>
      </c>
      <c r="J194" s="242">
        <f>I194*G194</f>
        <v>0</v>
      </c>
      <c r="K194" s="242">
        <f>$K$4</f>
        <v>121.60000000000001</v>
      </c>
      <c r="L194" s="23"/>
      <c r="M194" s="23">
        <f>L194*G194</f>
        <v>0</v>
      </c>
      <c r="N194" s="242">
        <f>M194*K194</f>
        <v>0</v>
      </c>
      <c r="O194" s="273">
        <f>N194+J194</f>
        <v>0</v>
      </c>
      <c r="P194" s="65"/>
    </row>
    <row r="195" spans="1:16" s="24" customFormat="1" x14ac:dyDescent="0.3">
      <c r="A195" s="26">
        <v>2</v>
      </c>
      <c r="B195" s="107"/>
      <c r="C195" s="9"/>
      <c r="D195" s="20" t="s">
        <v>362</v>
      </c>
      <c r="E195" s="53">
        <v>61</v>
      </c>
      <c r="F195" s="21">
        <v>0.1</v>
      </c>
      <c r="G195" s="58">
        <f t="shared" ref="G195:G210" si="214">E195+(E195*F195)</f>
        <v>67.099999999999994</v>
      </c>
      <c r="H195" s="22" t="s">
        <v>9</v>
      </c>
      <c r="I195" s="242">
        <v>0</v>
      </c>
      <c r="J195" s="242">
        <f t="shared" ref="J195:J210" si="215">I195*G195</f>
        <v>0</v>
      </c>
      <c r="K195" s="242">
        <f t="shared" si="212"/>
        <v>121.60000000000001</v>
      </c>
      <c r="L195" s="23"/>
      <c r="M195" s="23">
        <f t="shared" ref="M195:M210" si="216">L195*G195</f>
        <v>0</v>
      </c>
      <c r="N195" s="242">
        <f t="shared" si="213"/>
        <v>0</v>
      </c>
      <c r="O195" s="273">
        <f t="shared" ref="O195:O210" si="217">N195+J195</f>
        <v>0</v>
      </c>
      <c r="P195" s="65"/>
    </row>
    <row r="196" spans="1:16" x14ac:dyDescent="0.3">
      <c r="A196" s="26"/>
      <c r="B196" s="107"/>
      <c r="C196" s="9"/>
      <c r="D196" s="20" t="s">
        <v>363</v>
      </c>
      <c r="E196" s="53">
        <v>5</v>
      </c>
      <c r="F196" s="199">
        <v>0</v>
      </c>
      <c r="G196" s="58">
        <f>E196+(E196*F196)</f>
        <v>5</v>
      </c>
      <c r="H196" s="22" t="s">
        <v>11</v>
      </c>
      <c r="I196" s="242">
        <v>0</v>
      </c>
      <c r="J196" s="242">
        <f>I196*G196</f>
        <v>0</v>
      </c>
      <c r="K196" s="242">
        <f>$K$4</f>
        <v>121.60000000000001</v>
      </c>
      <c r="L196" s="23"/>
      <c r="M196" s="23">
        <f>L196*G196</f>
        <v>0</v>
      </c>
      <c r="N196" s="242">
        <f>M196*K196</f>
        <v>0</v>
      </c>
      <c r="O196" s="273">
        <f>N196+J196</f>
        <v>0</v>
      </c>
      <c r="P196" s="65"/>
    </row>
    <row r="197" spans="1:16" x14ac:dyDescent="0.3">
      <c r="A197" s="26"/>
      <c r="B197" s="107"/>
      <c r="C197" s="9"/>
      <c r="D197" s="20" t="s">
        <v>364</v>
      </c>
      <c r="E197" s="53">
        <v>7</v>
      </c>
      <c r="F197" s="199">
        <v>0</v>
      </c>
      <c r="G197" s="58">
        <f>E197+(E197*F197)</f>
        <v>7</v>
      </c>
      <c r="H197" s="22" t="s">
        <v>11</v>
      </c>
      <c r="I197" s="242">
        <v>0</v>
      </c>
      <c r="J197" s="242">
        <f>I197*G197</f>
        <v>0</v>
      </c>
      <c r="K197" s="242">
        <f>$K$4</f>
        <v>121.60000000000001</v>
      </c>
      <c r="L197" s="23"/>
      <c r="M197" s="23">
        <f>L197*G197</f>
        <v>0</v>
      </c>
      <c r="N197" s="242">
        <f>M197*K197</f>
        <v>0</v>
      </c>
      <c r="O197" s="273">
        <f>N197+J197</f>
        <v>0</v>
      </c>
      <c r="P197" s="65"/>
    </row>
    <row r="198" spans="1:16" x14ac:dyDescent="0.3">
      <c r="A198" s="26"/>
      <c r="B198" s="107"/>
      <c r="C198" s="9"/>
      <c r="D198" s="20" t="s">
        <v>365</v>
      </c>
      <c r="E198" s="53">
        <v>5</v>
      </c>
      <c r="F198" s="199">
        <v>0</v>
      </c>
      <c r="G198" s="58">
        <f>E198+(E198*F198)</f>
        <v>5</v>
      </c>
      <c r="H198" s="22" t="s">
        <v>11</v>
      </c>
      <c r="I198" s="242">
        <v>0</v>
      </c>
      <c r="J198" s="242">
        <f>I198*G198</f>
        <v>0</v>
      </c>
      <c r="K198" s="242">
        <f>$K$4</f>
        <v>121.60000000000001</v>
      </c>
      <c r="L198" s="23"/>
      <c r="M198" s="23">
        <f>L198*G198</f>
        <v>0</v>
      </c>
      <c r="N198" s="242">
        <f>M198*K198</f>
        <v>0</v>
      </c>
      <c r="O198" s="273">
        <f>N198+J198</f>
        <v>0</v>
      </c>
      <c r="P198" s="65"/>
    </row>
    <row r="199" spans="1:16" x14ac:dyDescent="0.3">
      <c r="A199" s="26"/>
      <c r="B199" s="107"/>
      <c r="C199" s="9"/>
      <c r="D199" s="20" t="s">
        <v>366</v>
      </c>
      <c r="E199" s="53">
        <v>7</v>
      </c>
      <c r="F199" s="199">
        <v>0</v>
      </c>
      <c r="G199" s="58">
        <f>E199+(E199*F199)</f>
        <v>7</v>
      </c>
      <c r="H199" s="22" t="s">
        <v>11</v>
      </c>
      <c r="I199" s="242">
        <v>0</v>
      </c>
      <c r="J199" s="242">
        <f>I199*G199</f>
        <v>0</v>
      </c>
      <c r="K199" s="242">
        <f>$K$4</f>
        <v>121.60000000000001</v>
      </c>
      <c r="L199" s="23"/>
      <c r="M199" s="23">
        <f>L199*G199</f>
        <v>0</v>
      </c>
      <c r="N199" s="242">
        <f>M199*K199</f>
        <v>0</v>
      </c>
      <c r="O199" s="273">
        <f>N199+J199</f>
        <v>0</v>
      </c>
      <c r="P199" s="65"/>
    </row>
    <row r="200" spans="1:16" x14ac:dyDescent="0.3">
      <c r="A200" s="26"/>
      <c r="B200" s="107"/>
      <c r="C200" s="9"/>
      <c r="D200" s="20" t="s">
        <v>330</v>
      </c>
      <c r="E200" s="53">
        <v>7</v>
      </c>
      <c r="F200" s="199">
        <v>0</v>
      </c>
      <c r="G200" s="58">
        <f>E200+(E200*F200)</f>
        <v>7</v>
      </c>
      <c r="H200" s="22" t="s">
        <v>11</v>
      </c>
      <c r="I200" s="242">
        <v>0</v>
      </c>
      <c r="J200" s="242">
        <f>I200*G200</f>
        <v>0</v>
      </c>
      <c r="K200" s="242">
        <f>$K$4</f>
        <v>121.60000000000001</v>
      </c>
      <c r="L200" s="23"/>
      <c r="M200" s="23">
        <f>L200*G200</f>
        <v>0</v>
      </c>
      <c r="N200" s="242">
        <f>M200*K200</f>
        <v>0</v>
      </c>
      <c r="O200" s="273">
        <f>N200+J200</f>
        <v>0</v>
      </c>
      <c r="P200" s="65"/>
    </row>
    <row r="201" spans="1:16" s="24" customFormat="1" x14ac:dyDescent="0.3">
      <c r="A201" s="26">
        <v>3</v>
      </c>
      <c r="B201" s="107"/>
      <c r="C201" s="9"/>
      <c r="D201" s="20" t="s">
        <v>169</v>
      </c>
      <c r="E201" s="53">
        <v>5</v>
      </c>
      <c r="F201" s="21">
        <v>0.1</v>
      </c>
      <c r="G201" s="58">
        <f t="shared" si="214"/>
        <v>5.5</v>
      </c>
      <c r="H201" s="22" t="s">
        <v>9</v>
      </c>
      <c r="I201" s="242">
        <v>0</v>
      </c>
      <c r="J201" s="242">
        <f t="shared" si="215"/>
        <v>0</v>
      </c>
      <c r="K201" s="242">
        <f t="shared" si="212"/>
        <v>121.60000000000001</v>
      </c>
      <c r="L201" s="23"/>
      <c r="M201" s="23">
        <f t="shared" si="216"/>
        <v>0</v>
      </c>
      <c r="N201" s="242">
        <f t="shared" si="213"/>
        <v>0</v>
      </c>
      <c r="O201" s="273">
        <f t="shared" si="217"/>
        <v>0</v>
      </c>
      <c r="P201" s="65"/>
    </row>
    <row r="202" spans="1:16" s="24" customFormat="1" x14ac:dyDescent="0.3">
      <c r="A202" s="26">
        <v>4</v>
      </c>
      <c r="B202" s="107"/>
      <c r="C202" s="9"/>
      <c r="D202" s="20" t="s">
        <v>367</v>
      </c>
      <c r="E202" s="53">
        <v>10</v>
      </c>
      <c r="F202" s="21">
        <v>0.1</v>
      </c>
      <c r="G202" s="58">
        <f t="shared" si="214"/>
        <v>11</v>
      </c>
      <c r="H202" s="22" t="s">
        <v>9</v>
      </c>
      <c r="I202" s="242">
        <v>0</v>
      </c>
      <c r="J202" s="242">
        <f t="shared" si="215"/>
        <v>0</v>
      </c>
      <c r="K202" s="242">
        <f t="shared" si="212"/>
        <v>121.60000000000001</v>
      </c>
      <c r="L202" s="23"/>
      <c r="M202" s="23">
        <f t="shared" si="216"/>
        <v>0</v>
      </c>
      <c r="N202" s="242">
        <f t="shared" si="213"/>
        <v>0</v>
      </c>
      <c r="O202" s="273">
        <f t="shared" si="217"/>
        <v>0</v>
      </c>
      <c r="P202" s="65"/>
    </row>
    <row r="203" spans="1:16" x14ac:dyDescent="0.3">
      <c r="A203" s="26"/>
      <c r="B203" s="107"/>
      <c r="C203" s="9"/>
      <c r="D203" s="20" t="s">
        <v>368</v>
      </c>
      <c r="E203" s="53">
        <v>1</v>
      </c>
      <c r="F203" s="199">
        <v>0</v>
      </c>
      <c r="G203" s="58">
        <f t="shared" ref="G203:G209" si="218">E203+(E203*F203)</f>
        <v>1</v>
      </c>
      <c r="H203" s="22" t="s">
        <v>11</v>
      </c>
      <c r="I203" s="242">
        <v>0</v>
      </c>
      <c r="J203" s="242">
        <f t="shared" ref="J203:J209" si="219">I203*G203</f>
        <v>0</v>
      </c>
      <c r="K203" s="242">
        <f t="shared" ref="K203:K209" si="220">$K$4</f>
        <v>121.60000000000001</v>
      </c>
      <c r="L203" s="23"/>
      <c r="M203" s="23">
        <f t="shared" ref="M203:M209" si="221">L203*G203</f>
        <v>0</v>
      </c>
      <c r="N203" s="242">
        <f t="shared" ref="N203:N209" si="222">M203*K203</f>
        <v>0</v>
      </c>
      <c r="O203" s="273">
        <f t="shared" ref="O203:O209" si="223">N203+J203</f>
        <v>0</v>
      </c>
      <c r="P203" s="65"/>
    </row>
    <row r="204" spans="1:16" x14ac:dyDescent="0.3">
      <c r="A204" s="26"/>
      <c r="B204" s="107"/>
      <c r="C204" s="9"/>
      <c r="D204" s="20" t="s">
        <v>358</v>
      </c>
      <c r="E204" s="53">
        <v>1</v>
      </c>
      <c r="F204" s="199">
        <v>0</v>
      </c>
      <c r="G204" s="58">
        <f t="shared" si="218"/>
        <v>1</v>
      </c>
      <c r="H204" s="22" t="s">
        <v>11</v>
      </c>
      <c r="I204" s="242">
        <v>0</v>
      </c>
      <c r="J204" s="242">
        <f t="shared" si="219"/>
        <v>0</v>
      </c>
      <c r="K204" s="242">
        <f t="shared" si="220"/>
        <v>121.60000000000001</v>
      </c>
      <c r="L204" s="23"/>
      <c r="M204" s="23">
        <f t="shared" si="221"/>
        <v>0</v>
      </c>
      <c r="N204" s="242">
        <f t="shared" si="222"/>
        <v>0</v>
      </c>
      <c r="O204" s="273">
        <f t="shared" si="223"/>
        <v>0</v>
      </c>
      <c r="P204" s="65"/>
    </row>
    <row r="205" spans="1:16" x14ac:dyDescent="0.3">
      <c r="A205" s="26"/>
      <c r="B205" s="107"/>
      <c r="C205" s="9"/>
      <c r="D205" s="20" t="s">
        <v>359</v>
      </c>
      <c r="E205" s="53">
        <v>2</v>
      </c>
      <c r="F205" s="199">
        <v>0</v>
      </c>
      <c r="G205" s="58">
        <f t="shared" si="218"/>
        <v>2</v>
      </c>
      <c r="H205" s="22" t="s">
        <v>11</v>
      </c>
      <c r="I205" s="242">
        <v>0</v>
      </c>
      <c r="J205" s="242">
        <f t="shared" si="219"/>
        <v>0</v>
      </c>
      <c r="K205" s="242">
        <f t="shared" si="220"/>
        <v>121.60000000000001</v>
      </c>
      <c r="L205" s="23"/>
      <c r="M205" s="23">
        <f t="shared" si="221"/>
        <v>0</v>
      </c>
      <c r="N205" s="242">
        <f t="shared" si="222"/>
        <v>0</v>
      </c>
      <c r="O205" s="273">
        <f t="shared" si="223"/>
        <v>0</v>
      </c>
      <c r="P205" s="65"/>
    </row>
    <row r="206" spans="1:16" x14ac:dyDescent="0.3">
      <c r="A206" s="26"/>
      <c r="B206" s="107"/>
      <c r="C206" s="9"/>
      <c r="D206" s="20" t="s">
        <v>365</v>
      </c>
      <c r="E206" s="53">
        <v>1</v>
      </c>
      <c r="F206" s="199">
        <v>0</v>
      </c>
      <c r="G206" s="58">
        <f t="shared" si="218"/>
        <v>1</v>
      </c>
      <c r="H206" s="22" t="s">
        <v>11</v>
      </c>
      <c r="I206" s="242">
        <v>0</v>
      </c>
      <c r="J206" s="242">
        <f t="shared" si="219"/>
        <v>0</v>
      </c>
      <c r="K206" s="242">
        <f t="shared" si="220"/>
        <v>121.60000000000001</v>
      </c>
      <c r="L206" s="23"/>
      <c r="M206" s="23">
        <f t="shared" si="221"/>
        <v>0</v>
      </c>
      <c r="N206" s="242">
        <f t="shared" si="222"/>
        <v>0</v>
      </c>
      <c r="O206" s="273">
        <f t="shared" si="223"/>
        <v>0</v>
      </c>
      <c r="P206" s="65"/>
    </row>
    <row r="207" spans="1:16" x14ac:dyDescent="0.3">
      <c r="A207" s="26"/>
      <c r="B207" s="107"/>
      <c r="C207" s="9"/>
      <c r="D207" s="20" t="s">
        <v>369</v>
      </c>
      <c r="E207" s="53">
        <v>1</v>
      </c>
      <c r="F207" s="199">
        <v>0</v>
      </c>
      <c r="G207" s="58">
        <f t="shared" si="218"/>
        <v>1</v>
      </c>
      <c r="H207" s="22" t="s">
        <v>11</v>
      </c>
      <c r="I207" s="242">
        <v>0</v>
      </c>
      <c r="J207" s="242">
        <f t="shared" si="219"/>
        <v>0</v>
      </c>
      <c r="K207" s="242">
        <f t="shared" si="220"/>
        <v>121.60000000000001</v>
      </c>
      <c r="L207" s="23"/>
      <c r="M207" s="23">
        <f t="shared" si="221"/>
        <v>0</v>
      </c>
      <c r="N207" s="242">
        <f t="shared" si="222"/>
        <v>0</v>
      </c>
      <c r="O207" s="273">
        <f t="shared" si="223"/>
        <v>0</v>
      </c>
      <c r="P207" s="65"/>
    </row>
    <row r="208" spans="1:16" x14ac:dyDescent="0.3">
      <c r="A208" s="26"/>
      <c r="B208" s="107"/>
      <c r="C208" s="9"/>
      <c r="D208" s="20" t="s">
        <v>370</v>
      </c>
      <c r="E208" s="53">
        <v>2</v>
      </c>
      <c r="F208" s="199">
        <v>0</v>
      </c>
      <c r="G208" s="58">
        <f t="shared" si="218"/>
        <v>2</v>
      </c>
      <c r="H208" s="22" t="s">
        <v>11</v>
      </c>
      <c r="I208" s="242">
        <v>0</v>
      </c>
      <c r="J208" s="242">
        <f t="shared" si="219"/>
        <v>0</v>
      </c>
      <c r="K208" s="242">
        <f t="shared" si="220"/>
        <v>121.60000000000001</v>
      </c>
      <c r="L208" s="23"/>
      <c r="M208" s="23">
        <f t="shared" si="221"/>
        <v>0</v>
      </c>
      <c r="N208" s="242">
        <f t="shared" si="222"/>
        <v>0</v>
      </c>
      <c r="O208" s="273">
        <f t="shared" si="223"/>
        <v>0</v>
      </c>
      <c r="P208" s="65"/>
    </row>
    <row r="209" spans="1:19" x14ac:dyDescent="0.3">
      <c r="A209" s="26"/>
      <c r="B209" s="107"/>
      <c r="C209" s="9"/>
      <c r="D209" s="20" t="s">
        <v>330</v>
      </c>
      <c r="E209" s="53">
        <v>2</v>
      </c>
      <c r="F209" s="199">
        <v>0</v>
      </c>
      <c r="G209" s="58">
        <f t="shared" si="218"/>
        <v>2</v>
      </c>
      <c r="H209" s="22" t="s">
        <v>11</v>
      </c>
      <c r="I209" s="242">
        <v>0</v>
      </c>
      <c r="J209" s="242">
        <f t="shared" si="219"/>
        <v>0</v>
      </c>
      <c r="K209" s="242">
        <f t="shared" si="220"/>
        <v>121.60000000000001</v>
      </c>
      <c r="L209" s="23"/>
      <c r="M209" s="23">
        <f t="shared" si="221"/>
        <v>0</v>
      </c>
      <c r="N209" s="242">
        <f t="shared" si="222"/>
        <v>0</v>
      </c>
      <c r="O209" s="273">
        <f t="shared" si="223"/>
        <v>0</v>
      </c>
      <c r="P209" s="65"/>
    </row>
    <row r="210" spans="1:19" s="24" customFormat="1" x14ac:dyDescent="0.3">
      <c r="A210" s="26">
        <v>5</v>
      </c>
      <c r="B210" s="107"/>
      <c r="C210" s="9"/>
      <c r="D210" s="20" t="s">
        <v>371</v>
      </c>
      <c r="E210" s="53">
        <v>25</v>
      </c>
      <c r="F210" s="21">
        <v>0.1</v>
      </c>
      <c r="G210" s="58">
        <f t="shared" si="214"/>
        <v>27.5</v>
      </c>
      <c r="H210" s="22" t="s">
        <v>9</v>
      </c>
      <c r="I210" s="242">
        <v>0</v>
      </c>
      <c r="J210" s="242">
        <f t="shared" si="215"/>
        <v>0</v>
      </c>
      <c r="K210" s="242">
        <f t="shared" si="212"/>
        <v>121.60000000000001</v>
      </c>
      <c r="L210" s="23"/>
      <c r="M210" s="23">
        <f t="shared" si="216"/>
        <v>0</v>
      </c>
      <c r="N210" s="242">
        <f t="shared" si="213"/>
        <v>0</v>
      </c>
      <c r="O210" s="273">
        <f t="shared" si="217"/>
        <v>0</v>
      </c>
      <c r="P210" s="65"/>
    </row>
    <row r="211" spans="1:19" x14ac:dyDescent="0.3">
      <c r="A211" s="26"/>
      <c r="B211" s="107"/>
      <c r="C211" s="9"/>
      <c r="D211" s="20" t="s">
        <v>372</v>
      </c>
      <c r="E211" s="53">
        <v>2</v>
      </c>
      <c r="F211" s="199">
        <v>0</v>
      </c>
      <c r="G211" s="58">
        <f t="shared" ref="G211:G220" si="224">E211+(E211*F211)</f>
        <v>2</v>
      </c>
      <c r="H211" s="22" t="s">
        <v>11</v>
      </c>
      <c r="I211" s="242">
        <v>0</v>
      </c>
      <c r="J211" s="242">
        <f t="shared" ref="J211:J220" si="225">I211*G211</f>
        <v>0</v>
      </c>
      <c r="K211" s="242">
        <f>$K$4</f>
        <v>121.60000000000001</v>
      </c>
      <c r="L211" s="23"/>
      <c r="M211" s="23">
        <f t="shared" ref="M211:M220" si="226">L211*G211</f>
        <v>0</v>
      </c>
      <c r="N211" s="242">
        <f>M211*K211</f>
        <v>0</v>
      </c>
      <c r="O211" s="273">
        <f t="shared" ref="O211:O220" si="227">N211+J211</f>
        <v>0</v>
      </c>
      <c r="P211" s="65"/>
    </row>
    <row r="212" spans="1:19" x14ac:dyDescent="0.3">
      <c r="A212" s="26"/>
      <c r="B212" s="107"/>
      <c r="C212" s="9"/>
      <c r="D212" s="20" t="s">
        <v>373</v>
      </c>
      <c r="E212" s="53">
        <v>3</v>
      </c>
      <c r="F212" s="199">
        <v>0</v>
      </c>
      <c r="G212" s="58">
        <f t="shared" si="224"/>
        <v>3</v>
      </c>
      <c r="H212" s="22" t="s">
        <v>11</v>
      </c>
      <c r="I212" s="242">
        <v>0</v>
      </c>
      <c r="J212" s="242">
        <f t="shared" si="225"/>
        <v>0</v>
      </c>
      <c r="K212" s="242">
        <f>$K$4</f>
        <v>121.60000000000001</v>
      </c>
      <c r="L212" s="23"/>
      <c r="M212" s="23">
        <f t="shared" si="226"/>
        <v>0</v>
      </c>
      <c r="N212" s="242">
        <f>M212*K212</f>
        <v>0</v>
      </c>
      <c r="O212" s="273">
        <f t="shared" si="227"/>
        <v>0</v>
      </c>
      <c r="P212" s="65"/>
    </row>
    <row r="213" spans="1:19" x14ac:dyDescent="0.3">
      <c r="A213" s="26"/>
      <c r="B213" s="107"/>
      <c r="C213" s="9"/>
      <c r="D213" s="20" t="s">
        <v>374</v>
      </c>
      <c r="E213" s="53">
        <v>4</v>
      </c>
      <c r="F213" s="199">
        <v>0</v>
      </c>
      <c r="G213" s="58">
        <f t="shared" si="224"/>
        <v>4</v>
      </c>
      <c r="H213" s="22" t="s">
        <v>11</v>
      </c>
      <c r="I213" s="242">
        <v>0</v>
      </c>
      <c r="J213" s="242">
        <f t="shared" si="225"/>
        <v>0</v>
      </c>
      <c r="K213" s="242">
        <f>$K$4</f>
        <v>121.60000000000001</v>
      </c>
      <c r="L213" s="23"/>
      <c r="M213" s="23">
        <f t="shared" si="226"/>
        <v>0</v>
      </c>
      <c r="N213" s="242">
        <f>M213*K213</f>
        <v>0</v>
      </c>
      <c r="O213" s="273">
        <f t="shared" si="227"/>
        <v>0</v>
      </c>
      <c r="P213" s="65"/>
    </row>
    <row r="214" spans="1:19" x14ac:dyDescent="0.3">
      <c r="A214" s="26"/>
      <c r="B214" s="107"/>
      <c r="C214" s="9"/>
      <c r="D214" s="20" t="s">
        <v>350</v>
      </c>
      <c r="E214" s="53">
        <v>6</v>
      </c>
      <c r="F214" s="199">
        <v>0</v>
      </c>
      <c r="G214" s="58">
        <f t="shared" si="224"/>
        <v>6</v>
      </c>
      <c r="H214" s="22" t="s">
        <v>11</v>
      </c>
      <c r="I214" s="242">
        <v>0</v>
      </c>
      <c r="J214" s="242">
        <f t="shared" si="225"/>
        <v>0</v>
      </c>
      <c r="K214" s="242">
        <f>$K$4</f>
        <v>121.60000000000001</v>
      </c>
      <c r="L214" s="23"/>
      <c r="M214" s="23">
        <f t="shared" si="226"/>
        <v>0</v>
      </c>
      <c r="N214" s="242">
        <f>M214*K214</f>
        <v>0</v>
      </c>
      <c r="O214" s="273">
        <f t="shared" si="227"/>
        <v>0</v>
      </c>
      <c r="P214" s="65"/>
    </row>
    <row r="215" spans="1:19" x14ac:dyDescent="0.3">
      <c r="A215" s="26"/>
      <c r="B215" s="107"/>
      <c r="C215" s="9"/>
      <c r="D215" s="20" t="s">
        <v>351</v>
      </c>
      <c r="E215" s="53">
        <v>6</v>
      </c>
      <c r="F215" s="199">
        <v>0</v>
      </c>
      <c r="G215" s="58">
        <f t="shared" si="224"/>
        <v>6</v>
      </c>
      <c r="H215" s="22" t="s">
        <v>11</v>
      </c>
      <c r="I215" s="242">
        <v>0</v>
      </c>
      <c r="J215" s="242">
        <f t="shared" si="225"/>
        <v>0</v>
      </c>
      <c r="K215" s="242">
        <f>$K$4</f>
        <v>121.60000000000001</v>
      </c>
      <c r="L215" s="23"/>
      <c r="M215" s="23">
        <f t="shared" si="226"/>
        <v>0</v>
      </c>
      <c r="N215" s="242">
        <f>M215*K215</f>
        <v>0</v>
      </c>
      <c r="O215" s="273">
        <f t="shared" si="227"/>
        <v>0</v>
      </c>
      <c r="P215" s="65"/>
    </row>
    <row r="216" spans="1:19" s="24" customFormat="1" ht="15" customHeight="1" x14ac:dyDescent="0.3">
      <c r="A216" s="26">
        <v>6</v>
      </c>
      <c r="B216" s="107"/>
      <c r="C216" s="64"/>
      <c r="D216" s="20" t="s">
        <v>336</v>
      </c>
      <c r="E216" s="53">
        <v>31</v>
      </c>
      <c r="F216" s="21">
        <v>0.1</v>
      </c>
      <c r="G216" s="58">
        <f t="shared" si="224"/>
        <v>34.1</v>
      </c>
      <c r="H216" s="22" t="s">
        <v>9</v>
      </c>
      <c r="I216" s="242">
        <v>0</v>
      </c>
      <c r="J216" s="242">
        <f t="shared" si="225"/>
        <v>0</v>
      </c>
      <c r="K216" s="242">
        <f t="shared" si="212"/>
        <v>121.60000000000001</v>
      </c>
      <c r="L216" s="23"/>
      <c r="M216" s="23">
        <f t="shared" si="226"/>
        <v>0</v>
      </c>
      <c r="N216" s="242">
        <f t="shared" si="213"/>
        <v>0</v>
      </c>
      <c r="O216" s="273">
        <f t="shared" si="227"/>
        <v>0</v>
      </c>
      <c r="P216" s="65"/>
      <c r="Q216" s="13"/>
      <c r="S216" s="13"/>
    </row>
    <row r="217" spans="1:19" x14ac:dyDescent="0.3">
      <c r="A217" s="26"/>
      <c r="B217" s="107"/>
      <c r="C217" s="64"/>
      <c r="D217" s="20" t="s">
        <v>337</v>
      </c>
      <c r="E217" s="53">
        <v>1</v>
      </c>
      <c r="F217" s="199">
        <v>0</v>
      </c>
      <c r="G217" s="58">
        <f t="shared" si="224"/>
        <v>1</v>
      </c>
      <c r="H217" s="22" t="s">
        <v>11</v>
      </c>
      <c r="I217" s="242">
        <v>0</v>
      </c>
      <c r="J217" s="242">
        <f t="shared" si="225"/>
        <v>0</v>
      </c>
      <c r="K217" s="242">
        <f>$K$4</f>
        <v>121.60000000000001</v>
      </c>
      <c r="L217" s="23"/>
      <c r="M217" s="23">
        <f t="shared" si="226"/>
        <v>0</v>
      </c>
      <c r="N217" s="242">
        <f>M217*K217</f>
        <v>0</v>
      </c>
      <c r="O217" s="273">
        <f t="shared" si="227"/>
        <v>0</v>
      </c>
      <c r="P217" s="65"/>
    </row>
    <row r="218" spans="1:19" x14ac:dyDescent="0.3">
      <c r="A218" s="26"/>
      <c r="B218" s="107"/>
      <c r="C218" s="64"/>
      <c r="D218" s="20" t="s">
        <v>338</v>
      </c>
      <c r="E218" s="53">
        <v>3</v>
      </c>
      <c r="F218" s="199">
        <v>0</v>
      </c>
      <c r="G218" s="58">
        <f t="shared" si="224"/>
        <v>3</v>
      </c>
      <c r="H218" s="22" t="s">
        <v>11</v>
      </c>
      <c r="I218" s="242">
        <v>0</v>
      </c>
      <c r="J218" s="242">
        <f t="shared" si="225"/>
        <v>0</v>
      </c>
      <c r="K218" s="242">
        <f>$K$4</f>
        <v>121.60000000000001</v>
      </c>
      <c r="L218" s="23"/>
      <c r="M218" s="23">
        <f t="shared" si="226"/>
        <v>0</v>
      </c>
      <c r="N218" s="242">
        <f>M218*K218</f>
        <v>0</v>
      </c>
      <c r="O218" s="273">
        <f t="shared" si="227"/>
        <v>0</v>
      </c>
      <c r="P218" s="65"/>
    </row>
    <row r="219" spans="1:19" x14ac:dyDescent="0.3">
      <c r="A219" s="26"/>
      <c r="B219" s="107"/>
      <c r="C219" s="64"/>
      <c r="D219" s="20" t="s">
        <v>339</v>
      </c>
      <c r="E219" s="53">
        <v>4</v>
      </c>
      <c r="F219" s="199">
        <v>0</v>
      </c>
      <c r="G219" s="58">
        <f t="shared" si="224"/>
        <v>4</v>
      </c>
      <c r="H219" s="22" t="s">
        <v>11</v>
      </c>
      <c r="I219" s="242">
        <v>0</v>
      </c>
      <c r="J219" s="242">
        <f t="shared" si="225"/>
        <v>0</v>
      </c>
      <c r="K219" s="242">
        <f>$K$4</f>
        <v>121.60000000000001</v>
      </c>
      <c r="L219" s="23"/>
      <c r="M219" s="23">
        <f t="shared" si="226"/>
        <v>0</v>
      </c>
      <c r="N219" s="242">
        <f>M219*K219</f>
        <v>0</v>
      </c>
      <c r="O219" s="273">
        <f t="shared" si="227"/>
        <v>0</v>
      </c>
      <c r="P219" s="65"/>
    </row>
    <row r="220" spans="1:19" x14ac:dyDescent="0.3">
      <c r="A220" s="26"/>
      <c r="B220" s="107"/>
      <c r="C220" s="64"/>
      <c r="D220" s="20" t="s">
        <v>340</v>
      </c>
      <c r="E220" s="53">
        <v>3</v>
      </c>
      <c r="F220" s="199">
        <v>0</v>
      </c>
      <c r="G220" s="58">
        <f t="shared" si="224"/>
        <v>3</v>
      </c>
      <c r="H220" s="22" t="s">
        <v>11</v>
      </c>
      <c r="I220" s="242">
        <v>0</v>
      </c>
      <c r="J220" s="242">
        <f t="shared" si="225"/>
        <v>0</v>
      </c>
      <c r="K220" s="242">
        <f>$K$4</f>
        <v>121.60000000000001</v>
      </c>
      <c r="L220" s="23"/>
      <c r="M220" s="23">
        <f t="shared" si="226"/>
        <v>0</v>
      </c>
      <c r="N220" s="242">
        <f>M220*K220</f>
        <v>0</v>
      </c>
      <c r="O220" s="273">
        <f t="shared" si="227"/>
        <v>0</v>
      </c>
      <c r="P220" s="65"/>
    </row>
    <row r="221" spans="1:19" s="24" customFormat="1" x14ac:dyDescent="0.3">
      <c r="A221" s="26">
        <v>7</v>
      </c>
      <c r="B221" s="107"/>
      <c r="C221" s="9"/>
      <c r="D221" s="20" t="s">
        <v>375</v>
      </c>
      <c r="E221" s="53">
        <v>10</v>
      </c>
      <c r="F221" s="21">
        <v>0.1</v>
      </c>
      <c r="G221" s="58">
        <f t="shared" ref="G221:G236" si="228">E221+(E221*F221)</f>
        <v>11</v>
      </c>
      <c r="H221" s="22" t="s">
        <v>9</v>
      </c>
      <c r="I221" s="242">
        <v>0</v>
      </c>
      <c r="J221" s="242">
        <f t="shared" ref="J221:J236" si="229">I221*G221</f>
        <v>0</v>
      </c>
      <c r="K221" s="242">
        <f t="shared" si="212"/>
        <v>121.60000000000001</v>
      </c>
      <c r="L221" s="23"/>
      <c r="M221" s="23">
        <f t="shared" ref="M221:M236" si="230">L221*G221</f>
        <v>0</v>
      </c>
      <c r="N221" s="242">
        <f t="shared" si="213"/>
        <v>0</v>
      </c>
      <c r="O221" s="273">
        <f t="shared" ref="O221:O236" si="231">N221+J221</f>
        <v>0</v>
      </c>
      <c r="P221" s="65"/>
    </row>
    <row r="222" spans="1:19" x14ac:dyDescent="0.3">
      <c r="A222" s="26"/>
      <c r="B222" s="107"/>
      <c r="C222" s="9"/>
      <c r="D222" s="20" t="s">
        <v>376</v>
      </c>
      <c r="E222" s="53">
        <v>1</v>
      </c>
      <c r="F222" s="199">
        <v>0</v>
      </c>
      <c r="G222" s="58">
        <f t="shared" ref="G222:G227" si="232">E222+(E222*F222)</f>
        <v>1</v>
      </c>
      <c r="H222" s="22" t="s">
        <v>11</v>
      </c>
      <c r="I222" s="242">
        <v>0</v>
      </c>
      <c r="J222" s="242">
        <f t="shared" ref="J222:J227" si="233">I222*G222</f>
        <v>0</v>
      </c>
      <c r="K222" s="242">
        <f t="shared" ref="K222:K227" si="234">$K$4</f>
        <v>121.60000000000001</v>
      </c>
      <c r="L222" s="23"/>
      <c r="M222" s="23">
        <f t="shared" ref="M222:M227" si="235">L222*G222</f>
        <v>0</v>
      </c>
      <c r="N222" s="242">
        <f t="shared" ref="N222:N227" si="236">M222*K222</f>
        <v>0</v>
      </c>
      <c r="O222" s="273">
        <f t="shared" ref="O222:O227" si="237">N222+J222</f>
        <v>0</v>
      </c>
      <c r="P222" s="65"/>
    </row>
    <row r="223" spans="1:19" x14ac:dyDescent="0.3">
      <c r="A223" s="26"/>
      <c r="B223" s="107"/>
      <c r="C223" s="9"/>
      <c r="D223" s="20" t="s">
        <v>377</v>
      </c>
      <c r="E223" s="53">
        <v>3</v>
      </c>
      <c r="F223" s="199">
        <v>0</v>
      </c>
      <c r="G223" s="58">
        <f t="shared" si="232"/>
        <v>3</v>
      </c>
      <c r="H223" s="22" t="s">
        <v>11</v>
      </c>
      <c r="I223" s="242">
        <v>0</v>
      </c>
      <c r="J223" s="242">
        <f t="shared" si="233"/>
        <v>0</v>
      </c>
      <c r="K223" s="242">
        <f t="shared" si="234"/>
        <v>121.60000000000001</v>
      </c>
      <c r="L223" s="23"/>
      <c r="M223" s="23">
        <f t="shared" si="235"/>
        <v>0</v>
      </c>
      <c r="N223" s="242">
        <f t="shared" si="236"/>
        <v>0</v>
      </c>
      <c r="O223" s="273">
        <f t="shared" si="237"/>
        <v>0</v>
      </c>
      <c r="P223" s="65"/>
    </row>
    <row r="224" spans="1:19" x14ac:dyDescent="0.3">
      <c r="A224" s="26"/>
      <c r="B224" s="107"/>
      <c r="C224" s="9"/>
      <c r="D224" s="20" t="s">
        <v>378</v>
      </c>
      <c r="E224" s="53">
        <v>1</v>
      </c>
      <c r="F224" s="199">
        <v>0</v>
      </c>
      <c r="G224" s="58">
        <f t="shared" si="232"/>
        <v>1</v>
      </c>
      <c r="H224" s="22" t="s">
        <v>11</v>
      </c>
      <c r="I224" s="242">
        <v>0</v>
      </c>
      <c r="J224" s="242">
        <f t="shared" si="233"/>
        <v>0</v>
      </c>
      <c r="K224" s="242">
        <f t="shared" si="234"/>
        <v>121.60000000000001</v>
      </c>
      <c r="L224" s="23"/>
      <c r="M224" s="23">
        <f t="shared" si="235"/>
        <v>0</v>
      </c>
      <c r="N224" s="242">
        <f t="shared" si="236"/>
        <v>0</v>
      </c>
      <c r="O224" s="273">
        <f t="shared" si="237"/>
        <v>0</v>
      </c>
      <c r="P224" s="65"/>
    </row>
    <row r="225" spans="1:16" x14ac:dyDescent="0.3">
      <c r="A225" s="26"/>
      <c r="B225" s="107"/>
      <c r="C225" s="9"/>
      <c r="D225" s="20" t="s">
        <v>356</v>
      </c>
      <c r="E225" s="53">
        <v>1</v>
      </c>
      <c r="F225" s="199">
        <v>0</v>
      </c>
      <c r="G225" s="58">
        <f t="shared" si="232"/>
        <v>1</v>
      </c>
      <c r="H225" s="22" t="s">
        <v>11</v>
      </c>
      <c r="I225" s="242">
        <v>0</v>
      </c>
      <c r="J225" s="242">
        <f t="shared" si="233"/>
        <v>0</v>
      </c>
      <c r="K225" s="242">
        <f t="shared" si="234"/>
        <v>121.60000000000001</v>
      </c>
      <c r="L225" s="23"/>
      <c r="M225" s="23">
        <f t="shared" si="235"/>
        <v>0</v>
      </c>
      <c r="N225" s="242">
        <f t="shared" si="236"/>
        <v>0</v>
      </c>
      <c r="O225" s="273">
        <f t="shared" si="237"/>
        <v>0</v>
      </c>
      <c r="P225" s="65"/>
    </row>
    <row r="226" spans="1:16" x14ac:dyDescent="0.3">
      <c r="A226" s="26"/>
      <c r="B226" s="107"/>
      <c r="C226" s="9"/>
      <c r="D226" s="20" t="s">
        <v>350</v>
      </c>
      <c r="E226" s="53">
        <v>3</v>
      </c>
      <c r="F226" s="199">
        <v>0</v>
      </c>
      <c r="G226" s="58">
        <f t="shared" si="232"/>
        <v>3</v>
      </c>
      <c r="H226" s="22" t="s">
        <v>11</v>
      </c>
      <c r="I226" s="242">
        <v>0</v>
      </c>
      <c r="J226" s="242">
        <f t="shared" si="233"/>
        <v>0</v>
      </c>
      <c r="K226" s="242">
        <f t="shared" si="234"/>
        <v>121.60000000000001</v>
      </c>
      <c r="L226" s="23"/>
      <c r="M226" s="23">
        <f t="shared" si="235"/>
        <v>0</v>
      </c>
      <c r="N226" s="242">
        <f t="shared" si="236"/>
        <v>0</v>
      </c>
      <c r="O226" s="273">
        <f t="shared" si="237"/>
        <v>0</v>
      </c>
      <c r="P226" s="65"/>
    </row>
    <row r="227" spans="1:16" x14ac:dyDescent="0.3">
      <c r="A227" s="26"/>
      <c r="B227" s="107"/>
      <c r="C227" s="9"/>
      <c r="D227" s="20" t="s">
        <v>351</v>
      </c>
      <c r="E227" s="53">
        <v>3</v>
      </c>
      <c r="F227" s="199">
        <v>0</v>
      </c>
      <c r="G227" s="58">
        <f t="shared" si="232"/>
        <v>3</v>
      </c>
      <c r="H227" s="22" t="s">
        <v>11</v>
      </c>
      <c r="I227" s="242">
        <v>0</v>
      </c>
      <c r="J227" s="242">
        <f t="shared" si="233"/>
        <v>0</v>
      </c>
      <c r="K227" s="242">
        <f t="shared" si="234"/>
        <v>121.60000000000001</v>
      </c>
      <c r="L227" s="23"/>
      <c r="M227" s="23">
        <f t="shared" si="235"/>
        <v>0</v>
      </c>
      <c r="N227" s="242">
        <f t="shared" si="236"/>
        <v>0</v>
      </c>
      <c r="O227" s="273">
        <f t="shared" si="237"/>
        <v>0</v>
      </c>
      <c r="P227" s="65"/>
    </row>
    <row r="228" spans="1:16" s="24" customFormat="1" x14ac:dyDescent="0.3">
      <c r="A228" s="26">
        <v>8</v>
      </c>
      <c r="B228" s="107"/>
      <c r="C228" s="9"/>
      <c r="D228" s="20" t="s">
        <v>346</v>
      </c>
      <c r="E228" s="53">
        <v>1153</v>
      </c>
      <c r="F228" s="21">
        <v>0.1</v>
      </c>
      <c r="G228" s="58">
        <f t="shared" si="228"/>
        <v>1268.3</v>
      </c>
      <c r="H228" s="22" t="s">
        <v>9</v>
      </c>
      <c r="I228" s="242">
        <v>0</v>
      </c>
      <c r="J228" s="242">
        <f t="shared" si="229"/>
        <v>0</v>
      </c>
      <c r="K228" s="242">
        <f t="shared" si="212"/>
        <v>121.60000000000001</v>
      </c>
      <c r="L228" s="23"/>
      <c r="M228" s="23">
        <f t="shared" si="230"/>
        <v>0</v>
      </c>
      <c r="N228" s="242">
        <f t="shared" si="213"/>
        <v>0</v>
      </c>
      <c r="O228" s="273">
        <f t="shared" si="231"/>
        <v>0</v>
      </c>
      <c r="P228" s="65"/>
    </row>
    <row r="229" spans="1:16" x14ac:dyDescent="0.3">
      <c r="A229" s="26"/>
      <c r="B229" s="107"/>
      <c r="C229" s="9"/>
      <c r="D229" s="20" t="s">
        <v>347</v>
      </c>
      <c r="E229" s="53">
        <v>93</v>
      </c>
      <c r="F229" s="199">
        <v>0</v>
      </c>
      <c r="G229" s="58">
        <f>E229+(E229*F229)</f>
        <v>93</v>
      </c>
      <c r="H229" s="22" t="s">
        <v>11</v>
      </c>
      <c r="I229" s="242">
        <v>0</v>
      </c>
      <c r="J229" s="242">
        <f>I229*G229</f>
        <v>0</v>
      </c>
      <c r="K229" s="242">
        <f>$K$4</f>
        <v>121.60000000000001</v>
      </c>
      <c r="L229" s="23"/>
      <c r="M229" s="23">
        <f>L229*G229</f>
        <v>0</v>
      </c>
      <c r="N229" s="242">
        <f>M229*K229</f>
        <v>0</v>
      </c>
      <c r="O229" s="273">
        <f>N229+J229</f>
        <v>0</v>
      </c>
      <c r="P229" s="65"/>
    </row>
    <row r="230" spans="1:16" x14ac:dyDescent="0.3">
      <c r="A230" s="26"/>
      <c r="B230" s="107"/>
      <c r="C230" s="9"/>
      <c r="D230" s="20" t="s">
        <v>348</v>
      </c>
      <c r="E230" s="53">
        <v>116</v>
      </c>
      <c r="F230" s="199">
        <v>0</v>
      </c>
      <c r="G230" s="58">
        <f>E230+(E230*F230)</f>
        <v>116</v>
      </c>
      <c r="H230" s="22" t="s">
        <v>11</v>
      </c>
      <c r="I230" s="242">
        <v>0</v>
      </c>
      <c r="J230" s="242">
        <f>I230*G230</f>
        <v>0</v>
      </c>
      <c r="K230" s="242">
        <f>$K$4</f>
        <v>121.60000000000001</v>
      </c>
      <c r="L230" s="23"/>
      <c r="M230" s="23">
        <f>L230*G230</f>
        <v>0</v>
      </c>
      <c r="N230" s="242">
        <f>M230*K230</f>
        <v>0</v>
      </c>
      <c r="O230" s="273">
        <f>N230+J230</f>
        <v>0</v>
      </c>
      <c r="P230" s="65"/>
    </row>
    <row r="231" spans="1:16" x14ac:dyDescent="0.3">
      <c r="A231" s="26"/>
      <c r="B231" s="107"/>
      <c r="C231" s="9"/>
      <c r="D231" s="20" t="s">
        <v>349</v>
      </c>
      <c r="E231" s="53">
        <v>173</v>
      </c>
      <c r="F231" s="199">
        <v>0</v>
      </c>
      <c r="G231" s="58">
        <f>E231+(E231*F231)</f>
        <v>173</v>
      </c>
      <c r="H231" s="22" t="s">
        <v>11</v>
      </c>
      <c r="I231" s="242">
        <v>0</v>
      </c>
      <c r="J231" s="242">
        <f>I231*G231</f>
        <v>0</v>
      </c>
      <c r="K231" s="242">
        <f>$K$4</f>
        <v>121.60000000000001</v>
      </c>
      <c r="L231" s="23"/>
      <c r="M231" s="23">
        <f>L231*G231</f>
        <v>0</v>
      </c>
      <c r="N231" s="242">
        <f>M231*K231</f>
        <v>0</v>
      </c>
      <c r="O231" s="273">
        <f>N231+J231</f>
        <v>0</v>
      </c>
      <c r="P231" s="65"/>
    </row>
    <row r="232" spans="1:16" x14ac:dyDescent="0.3">
      <c r="A232" s="26"/>
      <c r="B232" s="107"/>
      <c r="C232" s="9"/>
      <c r="D232" s="20" t="s">
        <v>350</v>
      </c>
      <c r="E232" s="53">
        <v>265</v>
      </c>
      <c r="F232" s="199">
        <v>0</v>
      </c>
      <c r="G232" s="58">
        <f>E232+(E232*F232)</f>
        <v>265</v>
      </c>
      <c r="H232" s="22" t="s">
        <v>11</v>
      </c>
      <c r="I232" s="242">
        <v>0</v>
      </c>
      <c r="J232" s="242">
        <f>I232*G232</f>
        <v>0</v>
      </c>
      <c r="K232" s="242">
        <f>$K$4</f>
        <v>121.60000000000001</v>
      </c>
      <c r="L232" s="23"/>
      <c r="M232" s="23">
        <f>L232*G232</f>
        <v>0</v>
      </c>
      <c r="N232" s="242">
        <f>M232*K232</f>
        <v>0</v>
      </c>
      <c r="O232" s="273">
        <f>N232+J232</f>
        <v>0</v>
      </c>
      <c r="P232" s="65"/>
    </row>
    <row r="233" spans="1:16" x14ac:dyDescent="0.3">
      <c r="A233" s="26"/>
      <c r="B233" s="107"/>
      <c r="C233" s="9"/>
      <c r="D233" s="20" t="s">
        <v>351</v>
      </c>
      <c r="E233" s="53">
        <v>265</v>
      </c>
      <c r="F233" s="199">
        <v>0</v>
      </c>
      <c r="G233" s="58">
        <f>E233+(E233*F233)</f>
        <v>265</v>
      </c>
      <c r="H233" s="22" t="s">
        <v>11</v>
      </c>
      <c r="I233" s="242">
        <v>0</v>
      </c>
      <c r="J233" s="242">
        <f>I233*G233</f>
        <v>0</v>
      </c>
      <c r="K233" s="242">
        <f>$K$4</f>
        <v>121.60000000000001</v>
      </c>
      <c r="L233" s="23"/>
      <c r="M233" s="23">
        <f>L233*G233</f>
        <v>0</v>
      </c>
      <c r="N233" s="242">
        <f>M233*K233</f>
        <v>0</v>
      </c>
      <c r="O233" s="273">
        <f>N233+J233</f>
        <v>0</v>
      </c>
      <c r="P233" s="65"/>
    </row>
    <row r="234" spans="1:16" s="24" customFormat="1" x14ac:dyDescent="0.3">
      <c r="A234" s="26">
        <v>9</v>
      </c>
      <c r="B234" s="107"/>
      <c r="C234" s="9"/>
      <c r="D234" s="20" t="s">
        <v>170</v>
      </c>
      <c r="E234" s="53">
        <v>60</v>
      </c>
      <c r="F234" s="21">
        <v>0.1</v>
      </c>
      <c r="G234" s="58">
        <f t="shared" ref="G234:G235" si="238">E234+(E234*F234)</f>
        <v>66</v>
      </c>
      <c r="H234" s="22" t="s">
        <v>9</v>
      </c>
      <c r="I234" s="242">
        <v>0</v>
      </c>
      <c r="J234" s="242">
        <f t="shared" ref="J234:J235" si="239">I234*G234</f>
        <v>0</v>
      </c>
      <c r="K234" s="242">
        <f t="shared" si="212"/>
        <v>121.60000000000001</v>
      </c>
      <c r="L234" s="23"/>
      <c r="M234" s="23">
        <f t="shared" ref="M234:M235" si="240">L234*G234</f>
        <v>0</v>
      </c>
      <c r="N234" s="242">
        <f t="shared" ref="N234:N235" si="241">M234*K234</f>
        <v>0</v>
      </c>
      <c r="O234" s="273">
        <f t="shared" ref="O234:O235" si="242">J234+N234</f>
        <v>0</v>
      </c>
      <c r="P234" s="65"/>
    </row>
    <row r="235" spans="1:16" s="24" customFormat="1" x14ac:dyDescent="0.3">
      <c r="A235" s="26">
        <v>10</v>
      </c>
      <c r="B235" s="107"/>
      <c r="C235" s="9"/>
      <c r="D235" s="20" t="s">
        <v>171</v>
      </c>
      <c r="E235" s="53">
        <v>10</v>
      </c>
      <c r="F235" s="21">
        <v>0.1</v>
      </c>
      <c r="G235" s="58">
        <f t="shared" si="238"/>
        <v>11</v>
      </c>
      <c r="H235" s="22" t="s">
        <v>9</v>
      </c>
      <c r="I235" s="242">
        <v>0</v>
      </c>
      <c r="J235" s="242">
        <f t="shared" si="239"/>
        <v>0</v>
      </c>
      <c r="K235" s="242">
        <f t="shared" si="212"/>
        <v>121.60000000000001</v>
      </c>
      <c r="L235" s="23"/>
      <c r="M235" s="23">
        <f t="shared" si="240"/>
        <v>0</v>
      </c>
      <c r="N235" s="242">
        <f t="shared" si="241"/>
        <v>0</v>
      </c>
      <c r="O235" s="273">
        <f t="shared" si="242"/>
        <v>0</v>
      </c>
      <c r="P235" s="65"/>
    </row>
    <row r="236" spans="1:16" s="24" customFormat="1" x14ac:dyDescent="0.3">
      <c r="A236" s="26">
        <v>11</v>
      </c>
      <c r="B236" s="107"/>
      <c r="C236" s="9"/>
      <c r="D236" s="20" t="s">
        <v>352</v>
      </c>
      <c r="E236" s="53">
        <v>28</v>
      </c>
      <c r="F236" s="21">
        <v>0.1</v>
      </c>
      <c r="G236" s="58">
        <f t="shared" si="228"/>
        <v>30.8</v>
      </c>
      <c r="H236" s="22" t="s">
        <v>9</v>
      </c>
      <c r="I236" s="242">
        <v>0</v>
      </c>
      <c r="J236" s="242">
        <f t="shared" si="229"/>
        <v>0</v>
      </c>
      <c r="K236" s="242">
        <f t="shared" si="212"/>
        <v>121.60000000000001</v>
      </c>
      <c r="L236" s="23"/>
      <c r="M236" s="23">
        <f t="shared" si="230"/>
        <v>0</v>
      </c>
      <c r="N236" s="242">
        <f t="shared" si="213"/>
        <v>0</v>
      </c>
      <c r="O236" s="273">
        <f t="shared" si="231"/>
        <v>0</v>
      </c>
      <c r="P236" s="65"/>
    </row>
    <row r="237" spans="1:16" x14ac:dyDescent="0.3">
      <c r="A237" s="26"/>
      <c r="B237" s="107"/>
      <c r="C237" s="9"/>
      <c r="D237" s="20" t="s">
        <v>353</v>
      </c>
      <c r="E237" s="53">
        <v>2</v>
      </c>
      <c r="F237" s="199">
        <v>0</v>
      </c>
      <c r="G237" s="58">
        <f t="shared" ref="G237:G242" si="243">E237+(E237*F237)</f>
        <v>2</v>
      </c>
      <c r="H237" s="22" t="s">
        <v>11</v>
      </c>
      <c r="I237" s="242">
        <v>0</v>
      </c>
      <c r="J237" s="242">
        <f t="shared" ref="J237:J242" si="244">I237*G237</f>
        <v>0</v>
      </c>
      <c r="K237" s="242">
        <f t="shared" ref="K237:K242" si="245">$K$4</f>
        <v>121.60000000000001</v>
      </c>
      <c r="L237" s="23"/>
      <c r="M237" s="23">
        <f t="shared" ref="M237:M242" si="246">L237*G237</f>
        <v>0</v>
      </c>
      <c r="N237" s="242">
        <f t="shared" ref="N237:N242" si="247">M237*K237</f>
        <v>0</v>
      </c>
      <c r="O237" s="273">
        <f t="shared" ref="O237:O242" si="248">N237+J237</f>
        <v>0</v>
      </c>
      <c r="P237" s="65"/>
    </row>
    <row r="238" spans="1:16" x14ac:dyDescent="0.3">
      <c r="A238" s="26"/>
      <c r="B238" s="107"/>
      <c r="C238" s="9"/>
      <c r="D238" s="20" t="s">
        <v>354</v>
      </c>
      <c r="E238" s="53">
        <v>6</v>
      </c>
      <c r="F238" s="199">
        <v>0</v>
      </c>
      <c r="G238" s="58">
        <f t="shared" si="243"/>
        <v>6</v>
      </c>
      <c r="H238" s="22" t="s">
        <v>11</v>
      </c>
      <c r="I238" s="242">
        <v>0</v>
      </c>
      <c r="J238" s="242">
        <f t="shared" si="244"/>
        <v>0</v>
      </c>
      <c r="K238" s="242">
        <f t="shared" si="245"/>
        <v>121.60000000000001</v>
      </c>
      <c r="L238" s="23"/>
      <c r="M238" s="23">
        <f t="shared" si="246"/>
        <v>0</v>
      </c>
      <c r="N238" s="242">
        <f t="shared" si="247"/>
        <v>0</v>
      </c>
      <c r="O238" s="273">
        <f t="shared" si="248"/>
        <v>0</v>
      </c>
      <c r="P238" s="65"/>
    </row>
    <row r="239" spans="1:16" x14ac:dyDescent="0.3">
      <c r="A239" s="26"/>
      <c r="B239" s="107"/>
      <c r="C239" s="9"/>
      <c r="D239" s="20" t="s">
        <v>355</v>
      </c>
      <c r="E239" s="53">
        <v>2</v>
      </c>
      <c r="F239" s="199">
        <v>0</v>
      </c>
      <c r="G239" s="58">
        <f t="shared" si="243"/>
        <v>2</v>
      </c>
      <c r="H239" s="22" t="s">
        <v>11</v>
      </c>
      <c r="I239" s="242">
        <v>0</v>
      </c>
      <c r="J239" s="242">
        <f t="shared" si="244"/>
        <v>0</v>
      </c>
      <c r="K239" s="242">
        <f t="shared" si="245"/>
        <v>121.60000000000001</v>
      </c>
      <c r="L239" s="23"/>
      <c r="M239" s="23">
        <f t="shared" si="246"/>
        <v>0</v>
      </c>
      <c r="N239" s="242">
        <f t="shared" si="247"/>
        <v>0</v>
      </c>
      <c r="O239" s="273">
        <f t="shared" si="248"/>
        <v>0</v>
      </c>
      <c r="P239" s="65"/>
    </row>
    <row r="240" spans="1:16" x14ac:dyDescent="0.3">
      <c r="A240" s="26"/>
      <c r="B240" s="107"/>
      <c r="C240" s="9"/>
      <c r="D240" s="20" t="s">
        <v>356</v>
      </c>
      <c r="E240" s="53">
        <v>2</v>
      </c>
      <c r="F240" s="199">
        <v>0</v>
      </c>
      <c r="G240" s="58">
        <f t="shared" si="243"/>
        <v>2</v>
      </c>
      <c r="H240" s="22" t="s">
        <v>11</v>
      </c>
      <c r="I240" s="242">
        <v>0</v>
      </c>
      <c r="J240" s="242">
        <f t="shared" si="244"/>
        <v>0</v>
      </c>
      <c r="K240" s="242">
        <f t="shared" si="245"/>
        <v>121.60000000000001</v>
      </c>
      <c r="L240" s="23"/>
      <c r="M240" s="23">
        <f t="shared" si="246"/>
        <v>0</v>
      </c>
      <c r="N240" s="242">
        <f t="shared" si="247"/>
        <v>0</v>
      </c>
      <c r="O240" s="273">
        <f t="shared" si="248"/>
        <v>0</v>
      </c>
      <c r="P240" s="65"/>
    </row>
    <row r="241" spans="1:16" x14ac:dyDescent="0.3">
      <c r="A241" s="26"/>
      <c r="B241" s="107"/>
      <c r="C241" s="9"/>
      <c r="D241" s="20" t="s">
        <v>350</v>
      </c>
      <c r="E241" s="53">
        <v>8</v>
      </c>
      <c r="F241" s="199">
        <v>0</v>
      </c>
      <c r="G241" s="58">
        <f t="shared" si="243"/>
        <v>8</v>
      </c>
      <c r="H241" s="22" t="s">
        <v>11</v>
      </c>
      <c r="I241" s="242">
        <v>0</v>
      </c>
      <c r="J241" s="242">
        <f t="shared" si="244"/>
        <v>0</v>
      </c>
      <c r="K241" s="242">
        <f t="shared" si="245"/>
        <v>121.60000000000001</v>
      </c>
      <c r="L241" s="23"/>
      <c r="M241" s="23">
        <f t="shared" si="246"/>
        <v>0</v>
      </c>
      <c r="N241" s="242">
        <f t="shared" si="247"/>
        <v>0</v>
      </c>
      <c r="O241" s="273">
        <f t="shared" si="248"/>
        <v>0</v>
      </c>
      <c r="P241" s="65"/>
    </row>
    <row r="242" spans="1:16" x14ac:dyDescent="0.3">
      <c r="A242" s="26"/>
      <c r="B242" s="107"/>
      <c r="C242" s="9"/>
      <c r="D242" s="20" t="s">
        <v>351</v>
      </c>
      <c r="E242" s="53">
        <v>8</v>
      </c>
      <c r="F242" s="199">
        <v>0</v>
      </c>
      <c r="G242" s="58">
        <f t="shared" si="243"/>
        <v>8</v>
      </c>
      <c r="H242" s="22" t="s">
        <v>11</v>
      </c>
      <c r="I242" s="242">
        <v>0</v>
      </c>
      <c r="J242" s="242">
        <f t="shared" si="244"/>
        <v>0</v>
      </c>
      <c r="K242" s="242">
        <f t="shared" si="245"/>
        <v>121.60000000000001</v>
      </c>
      <c r="L242" s="23"/>
      <c r="M242" s="23">
        <f t="shared" si="246"/>
        <v>0</v>
      </c>
      <c r="N242" s="242">
        <f t="shared" si="247"/>
        <v>0</v>
      </c>
      <c r="O242" s="273">
        <f t="shared" si="248"/>
        <v>0</v>
      </c>
      <c r="P242" s="65"/>
    </row>
    <row r="243" spans="1:16" ht="15" thickBot="1" x14ac:dyDescent="0.35">
      <c r="A243" s="31"/>
      <c r="B243" s="33"/>
      <c r="C243" s="33"/>
      <c r="D243" s="8"/>
      <c r="E243" s="55"/>
      <c r="F243" s="14"/>
      <c r="G243" s="162"/>
      <c r="H243" s="15"/>
      <c r="I243" s="239"/>
      <c r="J243" s="240"/>
      <c r="K243" s="240"/>
      <c r="L243" s="23"/>
      <c r="M243" s="3"/>
      <c r="N243" s="240"/>
      <c r="O243" s="271"/>
      <c r="P243" s="52"/>
    </row>
    <row r="244" spans="1:16" ht="20.100000000000001" customHeight="1" thickBot="1" x14ac:dyDescent="0.35">
      <c r="A244" s="320" t="s">
        <v>163</v>
      </c>
      <c r="B244" s="321"/>
      <c r="C244" s="321"/>
      <c r="D244" s="322"/>
      <c r="E244" s="56"/>
      <c r="F244" s="1"/>
      <c r="G244" s="58"/>
      <c r="H244" s="2"/>
      <c r="I244" s="239"/>
      <c r="J244" s="240"/>
      <c r="K244" s="240"/>
      <c r="L244" s="23"/>
      <c r="M244" s="3"/>
      <c r="N244" s="240"/>
      <c r="O244" s="271"/>
      <c r="P244" s="52"/>
    </row>
    <row r="245" spans="1:16" ht="15" customHeight="1" x14ac:dyDescent="0.3">
      <c r="A245" s="26">
        <v>1</v>
      </c>
      <c r="B245" s="108"/>
      <c r="C245" s="27"/>
      <c r="D245" s="20" t="s">
        <v>172</v>
      </c>
      <c r="E245" s="54">
        <v>228</v>
      </c>
      <c r="F245" s="1">
        <v>0.1</v>
      </c>
      <c r="G245" s="58">
        <f>E245+(E245*F245)</f>
        <v>250.8</v>
      </c>
      <c r="H245" s="4" t="s">
        <v>9</v>
      </c>
      <c r="I245" s="242">
        <v>0</v>
      </c>
      <c r="J245" s="242">
        <f t="shared" ref="J245:J253" si="249">I245*G245</f>
        <v>0</v>
      </c>
      <c r="K245" s="242">
        <f>$K$4</f>
        <v>121.60000000000001</v>
      </c>
      <c r="L245" s="23"/>
      <c r="M245" s="23">
        <f t="shared" ref="M245:M253" si="250">L245*G245</f>
        <v>0</v>
      </c>
      <c r="N245" s="242">
        <f t="shared" ref="N245:N253" si="251">M245*K245</f>
        <v>0</v>
      </c>
      <c r="O245" s="273">
        <f t="shared" ref="O245:O253" si="252">J245+N245</f>
        <v>0</v>
      </c>
      <c r="P245" s="73"/>
    </row>
    <row r="246" spans="1:16" ht="15" customHeight="1" x14ac:dyDescent="0.3">
      <c r="A246" s="26">
        <v>2</v>
      </c>
      <c r="B246" s="107"/>
      <c r="C246" s="27"/>
      <c r="D246" s="20" t="s">
        <v>285</v>
      </c>
      <c r="E246" s="54">
        <v>18</v>
      </c>
      <c r="F246" s="1">
        <v>0.1</v>
      </c>
      <c r="G246" s="58">
        <f>E246+(E246*F246)</f>
        <v>19.8</v>
      </c>
      <c r="H246" s="4" t="s">
        <v>9</v>
      </c>
      <c r="I246" s="242">
        <v>0</v>
      </c>
      <c r="J246" s="242">
        <f t="shared" si="249"/>
        <v>0</v>
      </c>
      <c r="K246" s="242">
        <f t="shared" ref="K246:K253" si="253">$K$4</f>
        <v>121.60000000000001</v>
      </c>
      <c r="L246" s="23"/>
      <c r="M246" s="23">
        <f t="shared" si="250"/>
        <v>0</v>
      </c>
      <c r="N246" s="242">
        <f t="shared" si="251"/>
        <v>0</v>
      </c>
      <c r="O246" s="273">
        <f t="shared" si="252"/>
        <v>0</v>
      </c>
      <c r="P246" s="73"/>
    </row>
    <row r="247" spans="1:16" ht="15" customHeight="1" x14ac:dyDescent="0.3">
      <c r="A247" s="26">
        <v>3</v>
      </c>
      <c r="B247" s="107"/>
      <c r="C247" s="27"/>
      <c r="D247" s="20" t="s">
        <v>173</v>
      </c>
      <c r="E247" s="53">
        <v>394</v>
      </c>
      <c r="F247" s="1">
        <v>0.1</v>
      </c>
      <c r="G247" s="58">
        <f t="shared" ref="G247" si="254">E247+(E247*F247)</f>
        <v>433.4</v>
      </c>
      <c r="H247" s="4" t="s">
        <v>9</v>
      </c>
      <c r="I247" s="242">
        <v>0</v>
      </c>
      <c r="J247" s="242">
        <f t="shared" si="249"/>
        <v>0</v>
      </c>
      <c r="K247" s="242">
        <f t="shared" si="253"/>
        <v>121.60000000000001</v>
      </c>
      <c r="L247" s="23"/>
      <c r="M247" s="23">
        <f t="shared" si="250"/>
        <v>0</v>
      </c>
      <c r="N247" s="242">
        <f t="shared" si="251"/>
        <v>0</v>
      </c>
      <c r="O247" s="273">
        <f t="shared" si="252"/>
        <v>0</v>
      </c>
      <c r="P247" s="73"/>
    </row>
    <row r="248" spans="1:16" ht="15" customHeight="1" x14ac:dyDescent="0.3">
      <c r="A248" s="26">
        <v>4</v>
      </c>
      <c r="B248" s="107"/>
      <c r="C248" s="27"/>
      <c r="D248" s="20" t="s">
        <v>284</v>
      </c>
      <c r="E248" s="54">
        <v>36</v>
      </c>
      <c r="F248" s="1">
        <v>0.1</v>
      </c>
      <c r="G248" s="58">
        <f>E248+(E248*F248)</f>
        <v>39.6</v>
      </c>
      <c r="H248" s="4" t="s">
        <v>9</v>
      </c>
      <c r="I248" s="242">
        <v>0</v>
      </c>
      <c r="J248" s="242">
        <f t="shared" si="249"/>
        <v>0</v>
      </c>
      <c r="K248" s="242">
        <f t="shared" si="253"/>
        <v>121.60000000000001</v>
      </c>
      <c r="L248" s="23"/>
      <c r="M248" s="23">
        <f t="shared" si="250"/>
        <v>0</v>
      </c>
      <c r="N248" s="242">
        <f t="shared" si="251"/>
        <v>0</v>
      </c>
      <c r="O248" s="273">
        <f t="shared" si="252"/>
        <v>0</v>
      </c>
      <c r="P248" s="73"/>
    </row>
    <row r="249" spans="1:16" ht="15" customHeight="1" x14ac:dyDescent="0.3">
      <c r="A249" s="26">
        <v>5</v>
      </c>
      <c r="B249" s="107"/>
      <c r="C249" s="27"/>
      <c r="D249" s="299" t="s">
        <v>420</v>
      </c>
      <c r="E249" s="53">
        <v>223</v>
      </c>
      <c r="F249" s="1">
        <v>0.1</v>
      </c>
      <c r="G249" s="58">
        <f t="shared" ref="G249" si="255">E249+(E249*F249)</f>
        <v>245.3</v>
      </c>
      <c r="H249" s="4" t="s">
        <v>9</v>
      </c>
      <c r="I249" s="242">
        <v>0</v>
      </c>
      <c r="J249" s="242">
        <f t="shared" si="249"/>
        <v>0</v>
      </c>
      <c r="K249" s="242">
        <f t="shared" si="253"/>
        <v>121.60000000000001</v>
      </c>
      <c r="L249" s="23"/>
      <c r="M249" s="23">
        <f t="shared" si="250"/>
        <v>0</v>
      </c>
      <c r="N249" s="242">
        <f t="shared" si="251"/>
        <v>0</v>
      </c>
      <c r="O249" s="273">
        <f t="shared" si="252"/>
        <v>0</v>
      </c>
      <c r="P249" s="73"/>
    </row>
    <row r="250" spans="1:16" ht="15" customHeight="1" x14ac:dyDescent="0.3">
      <c r="A250" s="26">
        <v>6</v>
      </c>
      <c r="B250" s="107"/>
      <c r="C250" s="27"/>
      <c r="D250" s="299" t="s">
        <v>421</v>
      </c>
      <c r="E250" s="54">
        <v>37</v>
      </c>
      <c r="F250" s="1">
        <v>0.1</v>
      </c>
      <c r="G250" s="58">
        <f>E250+(E250*F250)</f>
        <v>40.700000000000003</v>
      </c>
      <c r="H250" s="4" t="s">
        <v>9</v>
      </c>
      <c r="I250" s="242">
        <v>0</v>
      </c>
      <c r="J250" s="242">
        <f t="shared" si="249"/>
        <v>0</v>
      </c>
      <c r="K250" s="242">
        <f t="shared" si="253"/>
        <v>121.60000000000001</v>
      </c>
      <c r="L250" s="23"/>
      <c r="M250" s="23">
        <f t="shared" si="250"/>
        <v>0</v>
      </c>
      <c r="N250" s="242">
        <f t="shared" si="251"/>
        <v>0</v>
      </c>
      <c r="O250" s="273">
        <f t="shared" si="252"/>
        <v>0</v>
      </c>
      <c r="P250" s="73"/>
    </row>
    <row r="251" spans="1:16" ht="15" customHeight="1" x14ac:dyDescent="0.3">
      <c r="A251" s="26">
        <v>7</v>
      </c>
      <c r="B251" s="107"/>
      <c r="C251" s="27"/>
      <c r="D251" s="299" t="s">
        <v>422</v>
      </c>
      <c r="E251" s="53">
        <v>3378</v>
      </c>
      <c r="F251" s="1">
        <v>0.1</v>
      </c>
      <c r="G251" s="58">
        <f t="shared" ref="G251" si="256">E251+(E251*F251)</f>
        <v>3715.8</v>
      </c>
      <c r="H251" s="4" t="s">
        <v>9</v>
      </c>
      <c r="I251" s="242">
        <v>0</v>
      </c>
      <c r="J251" s="242">
        <f t="shared" si="249"/>
        <v>0</v>
      </c>
      <c r="K251" s="242">
        <f t="shared" si="253"/>
        <v>121.60000000000001</v>
      </c>
      <c r="L251" s="23"/>
      <c r="M251" s="23">
        <f t="shared" si="250"/>
        <v>0</v>
      </c>
      <c r="N251" s="242">
        <f t="shared" si="251"/>
        <v>0</v>
      </c>
      <c r="O251" s="273">
        <f t="shared" si="252"/>
        <v>0</v>
      </c>
      <c r="P251" s="73"/>
    </row>
    <row r="252" spans="1:16" ht="15" customHeight="1" x14ac:dyDescent="0.3">
      <c r="A252" s="26">
        <v>8</v>
      </c>
      <c r="B252" s="107"/>
      <c r="C252" s="27"/>
      <c r="D252" s="299" t="s">
        <v>426</v>
      </c>
      <c r="E252" s="54">
        <v>36</v>
      </c>
      <c r="F252" s="1">
        <v>0.1</v>
      </c>
      <c r="G252" s="58">
        <f>E252+(E252*F252)</f>
        <v>39.6</v>
      </c>
      <c r="H252" s="4" t="s">
        <v>9</v>
      </c>
      <c r="I252" s="242">
        <v>0</v>
      </c>
      <c r="J252" s="242">
        <f t="shared" si="249"/>
        <v>0</v>
      </c>
      <c r="K252" s="242">
        <f t="shared" si="253"/>
        <v>121.60000000000001</v>
      </c>
      <c r="L252" s="23"/>
      <c r="M252" s="23">
        <f t="shared" si="250"/>
        <v>0</v>
      </c>
      <c r="N252" s="242">
        <f t="shared" si="251"/>
        <v>0</v>
      </c>
      <c r="O252" s="273">
        <f t="shared" si="252"/>
        <v>0</v>
      </c>
      <c r="P252" s="73"/>
    </row>
    <row r="253" spans="1:16" ht="15" customHeight="1" x14ac:dyDescent="0.3">
      <c r="A253" s="26">
        <v>9</v>
      </c>
      <c r="B253" s="107"/>
      <c r="C253" s="27"/>
      <c r="D253" s="299" t="s">
        <v>417</v>
      </c>
      <c r="E253" s="53">
        <v>30</v>
      </c>
      <c r="F253" s="1">
        <v>0.1</v>
      </c>
      <c r="G253" s="58">
        <f t="shared" ref="G253" si="257">E253+(E253*F253)</f>
        <v>33</v>
      </c>
      <c r="H253" s="4" t="s">
        <v>9</v>
      </c>
      <c r="I253" s="242">
        <v>0</v>
      </c>
      <c r="J253" s="242">
        <f t="shared" si="249"/>
        <v>0</v>
      </c>
      <c r="K253" s="242">
        <f t="shared" si="253"/>
        <v>121.60000000000001</v>
      </c>
      <c r="L253" s="23"/>
      <c r="M253" s="23">
        <f t="shared" si="250"/>
        <v>0</v>
      </c>
      <c r="N253" s="242">
        <f t="shared" si="251"/>
        <v>0</v>
      </c>
      <c r="O253" s="273">
        <f t="shared" si="252"/>
        <v>0</v>
      </c>
      <c r="P253" s="73"/>
    </row>
    <row r="254" spans="1:16" ht="15" thickBot="1" x14ac:dyDescent="0.35">
      <c r="A254" s="26"/>
      <c r="B254" s="32"/>
      <c r="C254" s="32"/>
      <c r="D254" s="48"/>
      <c r="E254" s="53"/>
      <c r="F254" s="1"/>
      <c r="G254" s="161"/>
      <c r="H254" s="17"/>
      <c r="I254" s="250"/>
      <c r="J254" s="240"/>
      <c r="K254" s="251"/>
      <c r="L254" s="23"/>
      <c r="M254" s="42"/>
      <c r="N254" s="240"/>
      <c r="O254" s="277"/>
      <c r="P254" s="66"/>
    </row>
    <row r="255" spans="1:16" s="69" customFormat="1" ht="16.2" thickBot="1" x14ac:dyDescent="0.35">
      <c r="A255" s="43"/>
      <c r="B255" s="44"/>
      <c r="C255" s="44"/>
      <c r="D255" s="67"/>
      <c r="E255" s="103"/>
      <c r="F255" s="45"/>
      <c r="G255" s="323" t="s">
        <v>36</v>
      </c>
      <c r="H255" s="324"/>
      <c r="I255" s="252">
        <f>SUM(J133:J254)</f>
        <v>0</v>
      </c>
      <c r="J255" s="325" t="s">
        <v>37</v>
      </c>
      <c r="K255" s="326"/>
      <c r="L255" s="23"/>
      <c r="M255" s="94"/>
      <c r="N255" s="260"/>
      <c r="O255" s="278"/>
      <c r="P255" s="68">
        <f>SUM(O133:O254)</f>
        <v>0</v>
      </c>
    </row>
    <row r="256" spans="1:16" ht="15" thickBot="1" x14ac:dyDescent="0.35">
      <c r="A256" s="26"/>
      <c r="B256" s="32"/>
      <c r="C256" s="32"/>
      <c r="D256" s="11"/>
      <c r="E256" s="101"/>
      <c r="F256" s="1"/>
      <c r="G256" s="58"/>
      <c r="H256" s="2"/>
      <c r="I256" s="239"/>
      <c r="J256" s="240"/>
      <c r="K256" s="240"/>
      <c r="L256" s="23"/>
      <c r="M256" s="3"/>
      <c r="N256" s="240"/>
      <c r="O256" s="271"/>
      <c r="P256" s="52"/>
    </row>
    <row r="257" spans="1:16" ht="30" customHeight="1" thickBot="1" x14ac:dyDescent="0.35">
      <c r="A257" s="305" t="s">
        <v>22</v>
      </c>
      <c r="B257" s="306"/>
      <c r="C257" s="306"/>
      <c r="D257" s="306"/>
      <c r="E257" s="306"/>
      <c r="F257" s="306"/>
      <c r="G257" s="306"/>
      <c r="H257" s="327"/>
      <c r="I257" s="253"/>
      <c r="J257" s="240"/>
      <c r="K257" s="240"/>
      <c r="L257" s="23"/>
      <c r="M257" s="3"/>
      <c r="N257" s="240"/>
      <c r="O257" s="271"/>
      <c r="P257" s="52"/>
    </row>
    <row r="258" spans="1:16" ht="20.100000000000001" customHeight="1" thickBot="1" x14ac:dyDescent="0.35">
      <c r="A258" s="320" t="s">
        <v>17</v>
      </c>
      <c r="B258" s="321"/>
      <c r="C258" s="321"/>
      <c r="D258" s="322" t="s">
        <v>17</v>
      </c>
      <c r="E258" s="56"/>
      <c r="F258" s="1"/>
      <c r="G258" s="58"/>
      <c r="H258" s="2"/>
      <c r="I258" s="239"/>
      <c r="J258" s="240"/>
      <c r="K258" s="240"/>
      <c r="L258" s="23"/>
      <c r="M258" s="3"/>
      <c r="N258" s="240"/>
      <c r="O258" s="271"/>
      <c r="P258" s="52"/>
    </row>
    <row r="259" spans="1:16" x14ac:dyDescent="0.3">
      <c r="A259" s="26">
        <v>1</v>
      </c>
      <c r="B259" s="107"/>
      <c r="C259" s="27"/>
      <c r="D259" s="12" t="s">
        <v>398</v>
      </c>
      <c r="E259" s="101">
        <v>3</v>
      </c>
      <c r="F259" s="199">
        <v>0</v>
      </c>
      <c r="G259" s="200">
        <f t="shared" ref="G259:G309" si="258">E259+(E259*F259)</f>
        <v>3</v>
      </c>
      <c r="H259" s="153" t="s">
        <v>11</v>
      </c>
      <c r="I259" s="242">
        <v>0</v>
      </c>
      <c r="J259" s="254">
        <f>I259*G259</f>
        <v>0</v>
      </c>
      <c r="K259" s="198">
        <f t="shared" ref="K259:K482" si="259">$K$4</f>
        <v>121.60000000000001</v>
      </c>
      <c r="L259" s="23"/>
      <c r="M259" s="23">
        <f>L259*G259</f>
        <v>0</v>
      </c>
      <c r="N259" s="198">
        <f t="shared" ref="N259:N309" si="260">M259*K259</f>
        <v>0</v>
      </c>
      <c r="O259" s="274">
        <f t="shared" ref="O259:O314" si="261">J259+N259</f>
        <v>0</v>
      </c>
      <c r="P259" s="65"/>
    </row>
    <row r="260" spans="1:16" x14ac:dyDescent="0.3">
      <c r="A260" s="26">
        <v>2</v>
      </c>
      <c r="B260" s="107"/>
      <c r="C260" s="92"/>
      <c r="D260" s="5" t="s">
        <v>399</v>
      </c>
      <c r="E260" s="101">
        <v>1</v>
      </c>
      <c r="F260" s="216">
        <v>0</v>
      </c>
      <c r="G260" s="200">
        <f t="shared" si="258"/>
        <v>1</v>
      </c>
      <c r="H260" s="153" t="s">
        <v>11</v>
      </c>
      <c r="I260" s="242">
        <v>0</v>
      </c>
      <c r="J260" s="254">
        <f t="shared" ref="J260:J265" si="262">I260*G260</f>
        <v>0</v>
      </c>
      <c r="K260" s="198">
        <f t="shared" si="259"/>
        <v>121.60000000000001</v>
      </c>
      <c r="L260" s="23"/>
      <c r="M260" s="23">
        <f t="shared" ref="M260:M265" si="263">L260*G260</f>
        <v>0</v>
      </c>
      <c r="N260" s="254">
        <f t="shared" si="260"/>
        <v>0</v>
      </c>
      <c r="O260" s="274">
        <f t="shared" si="261"/>
        <v>0</v>
      </c>
      <c r="P260" s="65"/>
    </row>
    <row r="261" spans="1:16" x14ac:dyDescent="0.3">
      <c r="A261" s="26"/>
      <c r="B261" s="107"/>
      <c r="C261" s="92"/>
      <c r="D261" s="5" t="s">
        <v>390</v>
      </c>
      <c r="E261" s="101">
        <v>1</v>
      </c>
      <c r="F261" s="1">
        <v>0</v>
      </c>
      <c r="G261" s="200">
        <f t="shared" ref="G261:G265" si="264">E261+(E261*F261)</f>
        <v>1</v>
      </c>
      <c r="H261" s="153" t="s">
        <v>11</v>
      </c>
      <c r="I261" s="242">
        <v>0</v>
      </c>
      <c r="J261" s="232">
        <f t="shared" si="262"/>
        <v>0</v>
      </c>
      <c r="K261" s="198">
        <f t="shared" si="259"/>
        <v>121.60000000000001</v>
      </c>
      <c r="L261" s="23"/>
      <c r="M261" s="23">
        <f t="shared" si="263"/>
        <v>0</v>
      </c>
      <c r="N261" s="232">
        <f t="shared" ref="N261:N265" si="265">M261*K261</f>
        <v>0</v>
      </c>
      <c r="O261" s="279">
        <f t="shared" ref="O261:O265" si="266">J261+N261</f>
        <v>0</v>
      </c>
      <c r="P261" s="65"/>
    </row>
    <row r="262" spans="1:16" x14ac:dyDescent="0.3">
      <c r="A262" s="26"/>
      <c r="B262" s="107"/>
      <c r="C262" s="92"/>
      <c r="D262" s="93" t="s">
        <v>401</v>
      </c>
      <c r="E262" s="101">
        <v>1</v>
      </c>
      <c r="F262" s="1">
        <v>0</v>
      </c>
      <c r="G262" s="200">
        <f t="shared" si="264"/>
        <v>1</v>
      </c>
      <c r="H262" s="153" t="s">
        <v>11</v>
      </c>
      <c r="I262" s="242">
        <v>0</v>
      </c>
      <c r="J262" s="232">
        <f t="shared" si="262"/>
        <v>0</v>
      </c>
      <c r="K262" s="198">
        <f t="shared" si="259"/>
        <v>121.60000000000001</v>
      </c>
      <c r="L262" s="23"/>
      <c r="M262" s="23">
        <f t="shared" si="263"/>
        <v>0</v>
      </c>
      <c r="N262" s="232">
        <f t="shared" si="265"/>
        <v>0</v>
      </c>
      <c r="O262" s="279">
        <f t="shared" si="266"/>
        <v>0</v>
      </c>
      <c r="P262" s="65"/>
    </row>
    <row r="263" spans="1:16" x14ac:dyDescent="0.3">
      <c r="A263" s="26"/>
      <c r="B263" s="107"/>
      <c r="C263" s="92"/>
      <c r="D263" s="93" t="s">
        <v>392</v>
      </c>
      <c r="E263" s="101">
        <v>1</v>
      </c>
      <c r="F263" s="1">
        <v>0</v>
      </c>
      <c r="G263" s="200">
        <f t="shared" si="264"/>
        <v>1</v>
      </c>
      <c r="H263" s="153" t="s">
        <v>11</v>
      </c>
      <c r="I263" s="242">
        <v>0</v>
      </c>
      <c r="J263" s="232">
        <f t="shared" si="262"/>
        <v>0</v>
      </c>
      <c r="K263" s="198">
        <f t="shared" si="259"/>
        <v>121.60000000000001</v>
      </c>
      <c r="L263" s="23"/>
      <c r="M263" s="23">
        <f t="shared" si="263"/>
        <v>0</v>
      </c>
      <c r="N263" s="232">
        <f t="shared" si="265"/>
        <v>0</v>
      </c>
      <c r="O263" s="279">
        <f t="shared" si="266"/>
        <v>0</v>
      </c>
      <c r="P263" s="65"/>
    </row>
    <row r="264" spans="1:16" x14ac:dyDescent="0.3">
      <c r="A264" s="26"/>
      <c r="B264" s="107"/>
      <c r="C264" s="92"/>
      <c r="D264" s="93" t="s">
        <v>393</v>
      </c>
      <c r="E264" s="101">
        <v>2</v>
      </c>
      <c r="F264" s="1">
        <v>0</v>
      </c>
      <c r="G264" s="200">
        <f t="shared" si="264"/>
        <v>2</v>
      </c>
      <c r="H264" s="153" t="s">
        <v>11</v>
      </c>
      <c r="I264" s="242">
        <v>0</v>
      </c>
      <c r="J264" s="232">
        <f t="shared" si="262"/>
        <v>0</v>
      </c>
      <c r="K264" s="198">
        <f t="shared" si="259"/>
        <v>121.60000000000001</v>
      </c>
      <c r="L264" s="23"/>
      <c r="M264" s="23">
        <f t="shared" si="263"/>
        <v>0</v>
      </c>
      <c r="N264" s="232">
        <f t="shared" si="265"/>
        <v>0</v>
      </c>
      <c r="O264" s="279">
        <f t="shared" si="266"/>
        <v>0</v>
      </c>
      <c r="P264" s="65"/>
    </row>
    <row r="265" spans="1:16" x14ac:dyDescent="0.3">
      <c r="A265" s="26"/>
      <c r="B265" s="107"/>
      <c r="C265" s="92"/>
      <c r="D265" s="5" t="s">
        <v>402</v>
      </c>
      <c r="E265" s="101">
        <v>1</v>
      </c>
      <c r="F265" s="1">
        <v>0</v>
      </c>
      <c r="G265" s="200">
        <f t="shared" si="264"/>
        <v>1</v>
      </c>
      <c r="H265" s="153" t="s">
        <v>11</v>
      </c>
      <c r="I265" s="242">
        <v>0</v>
      </c>
      <c r="J265" s="230">
        <f t="shared" si="262"/>
        <v>0</v>
      </c>
      <c r="K265" s="198">
        <f t="shared" si="259"/>
        <v>121.60000000000001</v>
      </c>
      <c r="L265" s="23"/>
      <c r="M265" s="23">
        <f t="shared" si="263"/>
        <v>0</v>
      </c>
      <c r="N265" s="232">
        <f t="shared" si="265"/>
        <v>0</v>
      </c>
      <c r="O265" s="279">
        <f t="shared" si="266"/>
        <v>0</v>
      </c>
      <c r="P265" s="65"/>
    </row>
    <row r="266" spans="1:16" ht="15" customHeight="1" x14ac:dyDescent="0.3">
      <c r="A266" s="26">
        <v>3</v>
      </c>
      <c r="B266" s="107"/>
      <c r="C266" s="27"/>
      <c r="D266" s="12" t="s">
        <v>174</v>
      </c>
      <c r="E266" s="101">
        <v>2</v>
      </c>
      <c r="F266" s="199">
        <v>0</v>
      </c>
      <c r="G266" s="200">
        <f t="shared" si="258"/>
        <v>2</v>
      </c>
      <c r="H266" s="153" t="s">
        <v>11</v>
      </c>
      <c r="I266" s="242">
        <v>0</v>
      </c>
      <c r="J266" s="254">
        <f>I266*G266</f>
        <v>0</v>
      </c>
      <c r="K266" s="198">
        <f t="shared" si="259"/>
        <v>121.60000000000001</v>
      </c>
      <c r="L266" s="23"/>
      <c r="M266" s="23">
        <f>L266*G266</f>
        <v>0</v>
      </c>
      <c r="N266" s="198">
        <f t="shared" si="260"/>
        <v>0</v>
      </c>
      <c r="O266" s="274">
        <f t="shared" si="261"/>
        <v>0</v>
      </c>
      <c r="P266" s="65"/>
    </row>
    <row r="267" spans="1:16" x14ac:dyDescent="0.3">
      <c r="A267" s="26"/>
      <c r="B267" s="107"/>
      <c r="C267" s="92"/>
      <c r="D267" s="5" t="s">
        <v>390</v>
      </c>
      <c r="E267" s="101">
        <v>2</v>
      </c>
      <c r="F267" s="1">
        <v>0</v>
      </c>
      <c r="G267" s="200">
        <f t="shared" si="258"/>
        <v>2</v>
      </c>
      <c r="H267" s="153" t="s">
        <v>11</v>
      </c>
      <c r="I267" s="242">
        <v>0</v>
      </c>
      <c r="J267" s="232">
        <f t="shared" ref="J267:J271" si="267">I267*G267</f>
        <v>0</v>
      </c>
      <c r="K267" s="198">
        <f t="shared" si="259"/>
        <v>121.60000000000001</v>
      </c>
      <c r="L267" s="23"/>
      <c r="M267" s="23">
        <f t="shared" ref="M267:M271" si="268">L267*G267</f>
        <v>0</v>
      </c>
      <c r="N267" s="232">
        <f t="shared" si="260"/>
        <v>0</v>
      </c>
      <c r="O267" s="279">
        <f t="shared" si="261"/>
        <v>0</v>
      </c>
      <c r="P267" s="65"/>
    </row>
    <row r="268" spans="1:16" x14ac:dyDescent="0.3">
      <c r="A268" s="26"/>
      <c r="B268" s="107"/>
      <c r="C268" s="92"/>
      <c r="D268" s="93" t="s">
        <v>401</v>
      </c>
      <c r="E268" s="101">
        <v>2</v>
      </c>
      <c r="F268" s="1">
        <v>0</v>
      </c>
      <c r="G268" s="200">
        <f t="shared" si="258"/>
        <v>2</v>
      </c>
      <c r="H268" s="153" t="s">
        <v>11</v>
      </c>
      <c r="I268" s="242">
        <v>0</v>
      </c>
      <c r="J268" s="232">
        <f t="shared" si="267"/>
        <v>0</v>
      </c>
      <c r="K268" s="198">
        <f t="shared" si="259"/>
        <v>121.60000000000001</v>
      </c>
      <c r="L268" s="23"/>
      <c r="M268" s="23">
        <f t="shared" si="268"/>
        <v>0</v>
      </c>
      <c r="N268" s="232">
        <f t="shared" si="260"/>
        <v>0</v>
      </c>
      <c r="O268" s="279">
        <f t="shared" si="261"/>
        <v>0</v>
      </c>
      <c r="P268" s="65"/>
    </row>
    <row r="269" spans="1:16" x14ac:dyDescent="0.3">
      <c r="A269" s="26"/>
      <c r="B269" s="107"/>
      <c r="C269" s="92"/>
      <c r="D269" s="93" t="s">
        <v>392</v>
      </c>
      <c r="E269" s="101">
        <v>2</v>
      </c>
      <c r="F269" s="1">
        <v>0</v>
      </c>
      <c r="G269" s="200">
        <f t="shared" si="258"/>
        <v>2</v>
      </c>
      <c r="H269" s="153" t="s">
        <v>11</v>
      </c>
      <c r="I269" s="242">
        <v>0</v>
      </c>
      <c r="J269" s="232">
        <f t="shared" si="267"/>
        <v>0</v>
      </c>
      <c r="K269" s="198">
        <f t="shared" si="259"/>
        <v>121.60000000000001</v>
      </c>
      <c r="L269" s="23"/>
      <c r="M269" s="23">
        <f t="shared" si="268"/>
        <v>0</v>
      </c>
      <c r="N269" s="232">
        <f t="shared" si="260"/>
        <v>0</v>
      </c>
      <c r="O269" s="279">
        <f t="shared" si="261"/>
        <v>0</v>
      </c>
      <c r="P269" s="65"/>
    </row>
    <row r="270" spans="1:16" x14ac:dyDescent="0.3">
      <c r="A270" s="26"/>
      <c r="B270" s="107"/>
      <c r="C270" s="92"/>
      <c r="D270" s="93" t="s">
        <v>393</v>
      </c>
      <c r="E270" s="101">
        <v>4</v>
      </c>
      <c r="F270" s="1">
        <v>0</v>
      </c>
      <c r="G270" s="200">
        <f t="shared" si="258"/>
        <v>4</v>
      </c>
      <c r="H270" s="153" t="s">
        <v>11</v>
      </c>
      <c r="I270" s="242">
        <v>0</v>
      </c>
      <c r="J270" s="232">
        <f t="shared" si="267"/>
        <v>0</v>
      </c>
      <c r="K270" s="198">
        <f t="shared" si="259"/>
        <v>121.60000000000001</v>
      </c>
      <c r="L270" s="23"/>
      <c r="M270" s="23">
        <f t="shared" si="268"/>
        <v>0</v>
      </c>
      <c r="N270" s="232">
        <f t="shared" si="260"/>
        <v>0</v>
      </c>
      <c r="O270" s="279">
        <f t="shared" si="261"/>
        <v>0</v>
      </c>
      <c r="P270" s="65"/>
    </row>
    <row r="271" spans="1:16" x14ac:dyDescent="0.3">
      <c r="A271" s="26"/>
      <c r="B271" s="107"/>
      <c r="C271" s="92"/>
      <c r="D271" s="5" t="s">
        <v>402</v>
      </c>
      <c r="E271" s="101">
        <v>2</v>
      </c>
      <c r="F271" s="1">
        <v>0</v>
      </c>
      <c r="G271" s="200">
        <f t="shared" si="258"/>
        <v>2</v>
      </c>
      <c r="H271" s="153" t="s">
        <v>11</v>
      </c>
      <c r="I271" s="242">
        <v>0</v>
      </c>
      <c r="J271" s="230">
        <f t="shared" si="267"/>
        <v>0</v>
      </c>
      <c r="K271" s="198">
        <f t="shared" si="259"/>
        <v>121.60000000000001</v>
      </c>
      <c r="L271" s="23"/>
      <c r="M271" s="23">
        <f t="shared" si="268"/>
        <v>0</v>
      </c>
      <c r="N271" s="232">
        <f t="shared" si="260"/>
        <v>0</v>
      </c>
      <c r="O271" s="279">
        <f t="shared" si="261"/>
        <v>0</v>
      </c>
      <c r="P271" s="65"/>
    </row>
    <row r="272" spans="1:16" x14ac:dyDescent="0.3">
      <c r="A272" s="26">
        <v>4</v>
      </c>
      <c r="B272" s="107"/>
      <c r="C272" s="92"/>
      <c r="D272" s="5" t="s">
        <v>394</v>
      </c>
      <c r="E272" s="101">
        <v>29</v>
      </c>
      <c r="F272" s="216">
        <v>0</v>
      </c>
      <c r="G272" s="200">
        <f t="shared" si="258"/>
        <v>29</v>
      </c>
      <c r="H272" s="153" t="s">
        <v>11</v>
      </c>
      <c r="I272" s="242">
        <v>0</v>
      </c>
      <c r="J272" s="254">
        <f t="shared" ref="J272:J289" si="269">I272*G272</f>
        <v>0</v>
      </c>
      <c r="K272" s="198">
        <f t="shared" si="259"/>
        <v>121.60000000000001</v>
      </c>
      <c r="L272" s="23"/>
      <c r="M272" s="23">
        <f t="shared" ref="M272:M289" si="270">L272*G272</f>
        <v>0</v>
      </c>
      <c r="N272" s="254">
        <f t="shared" si="260"/>
        <v>0</v>
      </c>
      <c r="O272" s="274">
        <f t="shared" si="261"/>
        <v>0</v>
      </c>
      <c r="P272" s="65"/>
    </row>
    <row r="273" spans="1:16" x14ac:dyDescent="0.3">
      <c r="A273" s="26"/>
      <c r="B273" s="107"/>
      <c r="C273" s="27"/>
      <c r="D273" s="5" t="s">
        <v>390</v>
      </c>
      <c r="E273" s="101">
        <v>29</v>
      </c>
      <c r="F273" s="1">
        <v>0</v>
      </c>
      <c r="G273" s="58">
        <f>E273+(E273*F273)</f>
        <v>29</v>
      </c>
      <c r="H273" s="4" t="s">
        <v>11</v>
      </c>
      <c r="I273" s="242">
        <v>0</v>
      </c>
      <c r="J273" s="230">
        <f t="shared" si="269"/>
        <v>0</v>
      </c>
      <c r="K273" s="198">
        <f t="shared" si="259"/>
        <v>121.60000000000001</v>
      </c>
      <c r="L273" s="23"/>
      <c r="M273" s="23">
        <f t="shared" si="270"/>
        <v>0</v>
      </c>
      <c r="N273" s="231">
        <f>M273*K273</f>
        <v>0</v>
      </c>
      <c r="O273" s="279">
        <f t="shared" ref="O273:O277" si="271">J273+N273</f>
        <v>0</v>
      </c>
      <c r="P273" s="65"/>
    </row>
    <row r="274" spans="1:16" x14ac:dyDescent="0.3">
      <c r="A274" s="26"/>
      <c r="B274" s="107"/>
      <c r="C274" s="27"/>
      <c r="D274" s="12" t="s">
        <v>391</v>
      </c>
      <c r="E274" s="101">
        <v>29</v>
      </c>
      <c r="F274" s="1">
        <v>0</v>
      </c>
      <c r="G274" s="58">
        <f>E274+(E274*F274)</f>
        <v>29</v>
      </c>
      <c r="H274" s="4" t="s">
        <v>11</v>
      </c>
      <c r="I274" s="242">
        <v>0</v>
      </c>
      <c r="J274" s="230">
        <f t="shared" si="269"/>
        <v>0</v>
      </c>
      <c r="K274" s="198">
        <f t="shared" si="259"/>
        <v>121.60000000000001</v>
      </c>
      <c r="L274" s="23"/>
      <c r="M274" s="23">
        <f t="shared" si="270"/>
        <v>0</v>
      </c>
      <c r="N274" s="231">
        <f>M274*K274</f>
        <v>0</v>
      </c>
      <c r="O274" s="279">
        <f t="shared" si="271"/>
        <v>0</v>
      </c>
      <c r="P274" s="65"/>
    </row>
    <row r="275" spans="1:16" x14ac:dyDescent="0.3">
      <c r="A275" s="26"/>
      <c r="B275" s="107"/>
      <c r="C275" s="27"/>
      <c r="D275" s="12" t="s">
        <v>392</v>
      </c>
      <c r="E275" s="101">
        <v>29</v>
      </c>
      <c r="F275" s="1">
        <v>0</v>
      </c>
      <c r="G275" s="58">
        <f>E275+(E275*F275)</f>
        <v>29</v>
      </c>
      <c r="H275" s="4" t="s">
        <v>11</v>
      </c>
      <c r="I275" s="242">
        <v>0</v>
      </c>
      <c r="J275" s="230">
        <f t="shared" si="269"/>
        <v>0</v>
      </c>
      <c r="K275" s="198">
        <f t="shared" si="259"/>
        <v>121.60000000000001</v>
      </c>
      <c r="L275" s="23"/>
      <c r="M275" s="23">
        <f t="shared" si="270"/>
        <v>0</v>
      </c>
      <c r="N275" s="231">
        <f>M275*K275</f>
        <v>0</v>
      </c>
      <c r="O275" s="279">
        <f t="shared" si="271"/>
        <v>0</v>
      </c>
      <c r="P275" s="65"/>
    </row>
    <row r="276" spans="1:16" x14ac:dyDescent="0.3">
      <c r="A276" s="26"/>
      <c r="B276" s="107"/>
      <c r="C276" s="27"/>
      <c r="D276" s="12" t="s">
        <v>393</v>
      </c>
      <c r="E276" s="101">
        <v>58</v>
      </c>
      <c r="F276" s="1">
        <v>0</v>
      </c>
      <c r="G276" s="58">
        <f>E276+(E276*F276)</f>
        <v>58</v>
      </c>
      <c r="H276" s="4" t="s">
        <v>11</v>
      </c>
      <c r="I276" s="242">
        <v>0</v>
      </c>
      <c r="J276" s="230">
        <f t="shared" si="269"/>
        <v>0</v>
      </c>
      <c r="K276" s="198">
        <f t="shared" si="259"/>
        <v>121.60000000000001</v>
      </c>
      <c r="L276" s="23"/>
      <c r="M276" s="23">
        <f t="shared" si="270"/>
        <v>0</v>
      </c>
      <c r="N276" s="231">
        <f>M276*K276</f>
        <v>0</v>
      </c>
      <c r="O276" s="279">
        <f t="shared" si="271"/>
        <v>0</v>
      </c>
      <c r="P276" s="65"/>
    </row>
    <row r="277" spans="1:16" x14ac:dyDescent="0.3">
      <c r="A277" s="26"/>
      <c r="B277" s="107"/>
      <c r="C277" s="27"/>
      <c r="D277" s="12" t="s">
        <v>400</v>
      </c>
      <c r="E277" s="101">
        <v>29</v>
      </c>
      <c r="F277" s="1">
        <v>0</v>
      </c>
      <c r="G277" s="58">
        <f>E277+(E277*F277)</f>
        <v>29</v>
      </c>
      <c r="H277" s="4" t="s">
        <v>11</v>
      </c>
      <c r="I277" s="242">
        <v>0</v>
      </c>
      <c r="J277" s="230">
        <f t="shared" si="269"/>
        <v>0</v>
      </c>
      <c r="K277" s="198">
        <f t="shared" si="259"/>
        <v>121.60000000000001</v>
      </c>
      <c r="L277" s="23"/>
      <c r="M277" s="23">
        <f t="shared" si="270"/>
        <v>0</v>
      </c>
      <c r="N277" s="231">
        <f>M277*K277</f>
        <v>0</v>
      </c>
      <c r="O277" s="279">
        <f t="shared" si="271"/>
        <v>0</v>
      </c>
      <c r="P277" s="65"/>
    </row>
    <row r="278" spans="1:16" x14ac:dyDescent="0.3">
      <c r="A278" s="26">
        <v>5</v>
      </c>
      <c r="B278" s="107"/>
      <c r="C278" s="92"/>
      <c r="D278" s="5" t="s">
        <v>395</v>
      </c>
      <c r="E278" s="101">
        <v>10</v>
      </c>
      <c r="F278" s="216">
        <v>0</v>
      </c>
      <c r="G278" s="200">
        <f t="shared" si="258"/>
        <v>10</v>
      </c>
      <c r="H278" s="153" t="s">
        <v>11</v>
      </c>
      <c r="I278" s="242">
        <v>0</v>
      </c>
      <c r="J278" s="254">
        <f t="shared" si="269"/>
        <v>0</v>
      </c>
      <c r="K278" s="198">
        <f t="shared" si="259"/>
        <v>121.60000000000001</v>
      </c>
      <c r="L278" s="23"/>
      <c r="M278" s="23">
        <f t="shared" si="270"/>
        <v>0</v>
      </c>
      <c r="N278" s="254">
        <f t="shared" si="260"/>
        <v>0</v>
      </c>
      <c r="O278" s="274">
        <f t="shared" si="261"/>
        <v>0</v>
      </c>
      <c r="P278" s="65"/>
    </row>
    <row r="279" spans="1:16" x14ac:dyDescent="0.3">
      <c r="A279" s="26"/>
      <c r="B279" s="107"/>
      <c r="C279" s="27"/>
      <c r="D279" s="5" t="s">
        <v>390</v>
      </c>
      <c r="E279" s="101">
        <v>10</v>
      </c>
      <c r="F279" s="1">
        <v>0</v>
      </c>
      <c r="G279" s="58">
        <f>E279+(E279*F279)</f>
        <v>10</v>
      </c>
      <c r="H279" s="4" t="s">
        <v>11</v>
      </c>
      <c r="I279" s="242">
        <v>0</v>
      </c>
      <c r="J279" s="230">
        <f t="shared" ref="J279:J283" si="272">I279*G279</f>
        <v>0</v>
      </c>
      <c r="K279" s="198">
        <f t="shared" si="259"/>
        <v>121.60000000000001</v>
      </c>
      <c r="L279" s="23"/>
      <c r="M279" s="23">
        <f t="shared" ref="M279:M283" si="273">L279*G279</f>
        <v>0</v>
      </c>
      <c r="N279" s="231">
        <f>M279*K279</f>
        <v>0</v>
      </c>
      <c r="O279" s="279">
        <f t="shared" si="261"/>
        <v>0</v>
      </c>
      <c r="P279" s="65"/>
    </row>
    <row r="280" spans="1:16" x14ac:dyDescent="0.3">
      <c r="A280" s="26"/>
      <c r="B280" s="107"/>
      <c r="C280" s="27"/>
      <c r="D280" s="12" t="s">
        <v>391</v>
      </c>
      <c r="E280" s="101">
        <v>10</v>
      </c>
      <c r="F280" s="1">
        <v>0</v>
      </c>
      <c r="G280" s="58">
        <f>E280+(E280*F280)</f>
        <v>10</v>
      </c>
      <c r="H280" s="4" t="s">
        <v>11</v>
      </c>
      <c r="I280" s="242">
        <v>0</v>
      </c>
      <c r="J280" s="230">
        <f t="shared" si="272"/>
        <v>0</v>
      </c>
      <c r="K280" s="198">
        <f t="shared" si="259"/>
        <v>121.60000000000001</v>
      </c>
      <c r="L280" s="23"/>
      <c r="M280" s="23">
        <f t="shared" si="273"/>
        <v>0</v>
      </c>
      <c r="N280" s="231">
        <f>M280*K280</f>
        <v>0</v>
      </c>
      <c r="O280" s="279">
        <f t="shared" si="261"/>
        <v>0</v>
      </c>
      <c r="P280" s="65"/>
    </row>
    <row r="281" spans="1:16" x14ac:dyDescent="0.3">
      <c r="A281" s="26"/>
      <c r="B281" s="107"/>
      <c r="C281" s="27"/>
      <c r="D281" s="12" t="s">
        <v>392</v>
      </c>
      <c r="E281" s="101">
        <v>10</v>
      </c>
      <c r="F281" s="1">
        <v>0</v>
      </c>
      <c r="G281" s="58">
        <f>E281+(E281*F281)</f>
        <v>10</v>
      </c>
      <c r="H281" s="4" t="s">
        <v>11</v>
      </c>
      <c r="I281" s="242">
        <v>0</v>
      </c>
      <c r="J281" s="230">
        <f t="shared" si="272"/>
        <v>0</v>
      </c>
      <c r="K281" s="198">
        <f t="shared" si="259"/>
        <v>121.60000000000001</v>
      </c>
      <c r="L281" s="23"/>
      <c r="M281" s="23">
        <f t="shared" si="273"/>
        <v>0</v>
      </c>
      <c r="N281" s="231">
        <f>M281*K281</f>
        <v>0</v>
      </c>
      <c r="O281" s="279">
        <f t="shared" si="261"/>
        <v>0</v>
      </c>
      <c r="P281" s="65"/>
    </row>
    <row r="282" spans="1:16" x14ac:dyDescent="0.3">
      <c r="A282" s="26"/>
      <c r="B282" s="107"/>
      <c r="C282" s="27"/>
      <c r="D282" s="12" t="s">
        <v>393</v>
      </c>
      <c r="E282" s="101">
        <v>20</v>
      </c>
      <c r="F282" s="1">
        <v>0</v>
      </c>
      <c r="G282" s="58">
        <f>E282+(E282*F282)</f>
        <v>20</v>
      </c>
      <c r="H282" s="4" t="s">
        <v>11</v>
      </c>
      <c r="I282" s="242">
        <v>0</v>
      </c>
      <c r="J282" s="230">
        <f t="shared" si="272"/>
        <v>0</v>
      </c>
      <c r="K282" s="198">
        <f t="shared" si="259"/>
        <v>121.60000000000001</v>
      </c>
      <c r="L282" s="23"/>
      <c r="M282" s="23">
        <f t="shared" si="273"/>
        <v>0</v>
      </c>
      <c r="N282" s="231">
        <f>M282*K282</f>
        <v>0</v>
      </c>
      <c r="O282" s="279">
        <f t="shared" si="261"/>
        <v>0</v>
      </c>
      <c r="P282" s="65"/>
    </row>
    <row r="283" spans="1:16" x14ac:dyDescent="0.3">
      <c r="A283" s="26"/>
      <c r="B283" s="107"/>
      <c r="C283" s="27"/>
      <c r="D283" s="12" t="s">
        <v>400</v>
      </c>
      <c r="E283" s="101">
        <v>10</v>
      </c>
      <c r="F283" s="1">
        <v>0</v>
      </c>
      <c r="G283" s="58">
        <f>E283+(E283*F283)</f>
        <v>10</v>
      </c>
      <c r="H283" s="4" t="s">
        <v>11</v>
      </c>
      <c r="I283" s="242">
        <v>0</v>
      </c>
      <c r="J283" s="230">
        <f t="shared" si="272"/>
        <v>0</v>
      </c>
      <c r="K283" s="198">
        <f t="shared" si="259"/>
        <v>121.60000000000001</v>
      </c>
      <c r="L283" s="23"/>
      <c r="M283" s="23">
        <f t="shared" si="273"/>
        <v>0</v>
      </c>
      <c r="N283" s="231">
        <f>M283*K283</f>
        <v>0</v>
      </c>
      <c r="O283" s="279">
        <f t="shared" si="261"/>
        <v>0</v>
      </c>
      <c r="P283" s="65"/>
    </row>
    <row r="284" spans="1:16" x14ac:dyDescent="0.3">
      <c r="A284" s="26">
        <v>6</v>
      </c>
      <c r="B284" s="107"/>
      <c r="C284" s="92"/>
      <c r="D284" s="5" t="s">
        <v>396</v>
      </c>
      <c r="E284" s="101">
        <v>1</v>
      </c>
      <c r="F284" s="216">
        <v>0</v>
      </c>
      <c r="G284" s="200">
        <f t="shared" si="258"/>
        <v>1</v>
      </c>
      <c r="H284" s="153" t="s">
        <v>11</v>
      </c>
      <c r="I284" s="242">
        <v>0</v>
      </c>
      <c r="J284" s="254">
        <f t="shared" si="269"/>
        <v>0</v>
      </c>
      <c r="K284" s="198">
        <f t="shared" si="259"/>
        <v>121.60000000000001</v>
      </c>
      <c r="L284" s="23"/>
      <c r="M284" s="23">
        <f t="shared" si="270"/>
        <v>0</v>
      </c>
      <c r="N284" s="254">
        <f t="shared" si="260"/>
        <v>0</v>
      </c>
      <c r="O284" s="274">
        <f t="shared" si="261"/>
        <v>0</v>
      </c>
      <c r="P284" s="65"/>
    </row>
    <row r="285" spans="1:16" x14ac:dyDescent="0.3">
      <c r="A285" s="26"/>
      <c r="B285" s="107"/>
      <c r="C285" s="27"/>
      <c r="D285" s="5" t="s">
        <v>390</v>
      </c>
      <c r="E285" s="101">
        <v>1</v>
      </c>
      <c r="F285" s="1">
        <v>0</v>
      </c>
      <c r="G285" s="58">
        <f>E285+(E285*F285)</f>
        <v>1</v>
      </c>
      <c r="H285" s="4" t="s">
        <v>11</v>
      </c>
      <c r="I285" s="242">
        <v>0</v>
      </c>
      <c r="J285" s="230">
        <f t="shared" si="269"/>
        <v>0</v>
      </c>
      <c r="K285" s="198">
        <f t="shared" si="259"/>
        <v>121.60000000000001</v>
      </c>
      <c r="L285" s="23"/>
      <c r="M285" s="23">
        <f t="shared" si="270"/>
        <v>0</v>
      </c>
      <c r="N285" s="231">
        <f>M285*K285</f>
        <v>0</v>
      </c>
      <c r="O285" s="279">
        <f t="shared" ref="O285:O289" si="274">J285+N285</f>
        <v>0</v>
      </c>
      <c r="P285" s="65"/>
    </row>
    <row r="286" spans="1:16" x14ac:dyDescent="0.3">
      <c r="A286" s="26"/>
      <c r="B286" s="107"/>
      <c r="C286" s="27"/>
      <c r="D286" s="12" t="s">
        <v>391</v>
      </c>
      <c r="E286" s="101">
        <v>1</v>
      </c>
      <c r="F286" s="1">
        <v>0</v>
      </c>
      <c r="G286" s="58">
        <f>E286+(E286*F286)</f>
        <v>1</v>
      </c>
      <c r="H286" s="4" t="s">
        <v>11</v>
      </c>
      <c r="I286" s="242">
        <v>0</v>
      </c>
      <c r="J286" s="230">
        <f t="shared" si="269"/>
        <v>0</v>
      </c>
      <c r="K286" s="198">
        <f t="shared" si="259"/>
        <v>121.60000000000001</v>
      </c>
      <c r="L286" s="23"/>
      <c r="M286" s="23">
        <f t="shared" si="270"/>
        <v>0</v>
      </c>
      <c r="N286" s="231">
        <f>M286*K286</f>
        <v>0</v>
      </c>
      <c r="O286" s="279">
        <f t="shared" si="274"/>
        <v>0</v>
      </c>
      <c r="P286" s="65"/>
    </row>
    <row r="287" spans="1:16" x14ac:dyDescent="0.3">
      <c r="A287" s="26"/>
      <c r="B287" s="107"/>
      <c r="C287" s="27"/>
      <c r="D287" s="12" t="s">
        <v>392</v>
      </c>
      <c r="E287" s="101">
        <v>1</v>
      </c>
      <c r="F287" s="1">
        <v>0</v>
      </c>
      <c r="G287" s="58">
        <f>E287+(E287*F287)</f>
        <v>1</v>
      </c>
      <c r="H287" s="4" t="s">
        <v>11</v>
      </c>
      <c r="I287" s="242">
        <v>0</v>
      </c>
      <c r="J287" s="230">
        <f t="shared" si="269"/>
        <v>0</v>
      </c>
      <c r="K287" s="198">
        <f t="shared" si="259"/>
        <v>121.60000000000001</v>
      </c>
      <c r="L287" s="23"/>
      <c r="M287" s="23">
        <f t="shared" si="270"/>
        <v>0</v>
      </c>
      <c r="N287" s="231">
        <f>M287*K287</f>
        <v>0</v>
      </c>
      <c r="O287" s="279">
        <f t="shared" si="274"/>
        <v>0</v>
      </c>
      <c r="P287" s="65"/>
    </row>
    <row r="288" spans="1:16" x14ac:dyDescent="0.3">
      <c r="A288" s="26"/>
      <c r="B288" s="107"/>
      <c r="C288" s="27"/>
      <c r="D288" s="12" t="s">
        <v>393</v>
      </c>
      <c r="E288" s="101">
        <v>2</v>
      </c>
      <c r="F288" s="1">
        <v>0</v>
      </c>
      <c r="G288" s="58">
        <f>E288+(E288*F288)</f>
        <v>2</v>
      </c>
      <c r="H288" s="4" t="s">
        <v>11</v>
      </c>
      <c r="I288" s="242">
        <v>0</v>
      </c>
      <c r="J288" s="230">
        <f t="shared" si="269"/>
        <v>0</v>
      </c>
      <c r="K288" s="198">
        <f t="shared" si="259"/>
        <v>121.60000000000001</v>
      </c>
      <c r="L288" s="23"/>
      <c r="M288" s="23">
        <f t="shared" si="270"/>
        <v>0</v>
      </c>
      <c r="N288" s="231">
        <f>M288*K288</f>
        <v>0</v>
      </c>
      <c r="O288" s="279">
        <f t="shared" si="274"/>
        <v>0</v>
      </c>
      <c r="P288" s="65"/>
    </row>
    <row r="289" spans="1:16" x14ac:dyDescent="0.3">
      <c r="A289" s="26"/>
      <c r="B289" s="107"/>
      <c r="C289" s="27"/>
      <c r="D289" s="12" t="s">
        <v>400</v>
      </c>
      <c r="E289" s="101">
        <v>1</v>
      </c>
      <c r="F289" s="1">
        <v>0</v>
      </c>
      <c r="G289" s="58">
        <f>E289+(E289*F289)</f>
        <v>1</v>
      </c>
      <c r="H289" s="4" t="s">
        <v>11</v>
      </c>
      <c r="I289" s="242">
        <v>0</v>
      </c>
      <c r="J289" s="230">
        <f t="shared" si="269"/>
        <v>0</v>
      </c>
      <c r="K289" s="198">
        <f t="shared" si="259"/>
        <v>121.60000000000001</v>
      </c>
      <c r="L289" s="23"/>
      <c r="M289" s="23">
        <f t="shared" si="270"/>
        <v>0</v>
      </c>
      <c r="N289" s="231">
        <f>M289*K289</f>
        <v>0</v>
      </c>
      <c r="O289" s="279">
        <f t="shared" si="274"/>
        <v>0</v>
      </c>
      <c r="P289" s="65"/>
    </row>
    <row r="290" spans="1:16" x14ac:dyDescent="0.3">
      <c r="A290" s="26">
        <v>7</v>
      </c>
      <c r="B290" s="107"/>
      <c r="C290" s="92"/>
      <c r="D290" s="5" t="s">
        <v>175</v>
      </c>
      <c r="E290" s="101">
        <v>13</v>
      </c>
      <c r="F290" s="216">
        <v>0</v>
      </c>
      <c r="G290" s="200">
        <f t="shared" ref="G290:G303" si="275">E290+(E290*F290)</f>
        <v>13</v>
      </c>
      <c r="H290" s="153" t="s">
        <v>11</v>
      </c>
      <c r="I290" s="242">
        <v>0</v>
      </c>
      <c r="J290" s="254">
        <f t="shared" ref="J290:J295" si="276">I290*G290</f>
        <v>0</v>
      </c>
      <c r="K290" s="198">
        <f t="shared" si="259"/>
        <v>121.60000000000001</v>
      </c>
      <c r="L290" s="23"/>
      <c r="M290" s="23">
        <f t="shared" ref="M290:M295" si="277">L290*G290</f>
        <v>0</v>
      </c>
      <c r="N290" s="254">
        <f t="shared" ref="N290:N303" si="278">M290*K290</f>
        <v>0</v>
      </c>
      <c r="O290" s="274">
        <f t="shared" ref="O290:O308" si="279">J290+N290</f>
        <v>0</v>
      </c>
      <c r="P290" s="65"/>
    </row>
    <row r="291" spans="1:16" x14ac:dyDescent="0.3">
      <c r="A291" s="26"/>
      <c r="B291" s="107"/>
      <c r="C291" s="27"/>
      <c r="D291" s="5" t="s">
        <v>390</v>
      </c>
      <c r="E291" s="101">
        <v>13</v>
      </c>
      <c r="F291" s="1">
        <v>0</v>
      </c>
      <c r="G291" s="58">
        <f>E291+(E291*F291)</f>
        <v>13</v>
      </c>
      <c r="H291" s="4" t="s">
        <v>11</v>
      </c>
      <c r="I291" s="242">
        <v>0</v>
      </c>
      <c r="J291" s="230">
        <f t="shared" si="276"/>
        <v>0</v>
      </c>
      <c r="K291" s="198">
        <f t="shared" si="259"/>
        <v>121.60000000000001</v>
      </c>
      <c r="L291" s="23"/>
      <c r="M291" s="23">
        <f t="shared" si="277"/>
        <v>0</v>
      </c>
      <c r="N291" s="231">
        <f>M291*K291</f>
        <v>0</v>
      </c>
      <c r="O291" s="279">
        <f t="shared" si="279"/>
        <v>0</v>
      </c>
      <c r="P291" s="65"/>
    </row>
    <row r="292" spans="1:16" x14ac:dyDescent="0.3">
      <c r="A292" s="26"/>
      <c r="B292" s="107"/>
      <c r="C292" s="27"/>
      <c r="D292" s="12" t="s">
        <v>391</v>
      </c>
      <c r="E292" s="101">
        <v>13</v>
      </c>
      <c r="F292" s="1">
        <v>0</v>
      </c>
      <c r="G292" s="58">
        <f>E292+(E292*F292)</f>
        <v>13</v>
      </c>
      <c r="H292" s="4" t="s">
        <v>11</v>
      </c>
      <c r="I292" s="242">
        <v>0</v>
      </c>
      <c r="J292" s="230">
        <f t="shared" si="276"/>
        <v>0</v>
      </c>
      <c r="K292" s="198">
        <f t="shared" si="259"/>
        <v>121.60000000000001</v>
      </c>
      <c r="L292" s="23"/>
      <c r="M292" s="23">
        <f t="shared" si="277"/>
        <v>0</v>
      </c>
      <c r="N292" s="231">
        <f>M292*K292</f>
        <v>0</v>
      </c>
      <c r="O292" s="279">
        <f t="shared" si="279"/>
        <v>0</v>
      </c>
      <c r="P292" s="65"/>
    </row>
    <row r="293" spans="1:16" x14ac:dyDescent="0.3">
      <c r="A293" s="26"/>
      <c r="B293" s="107"/>
      <c r="C293" s="27"/>
      <c r="D293" s="12" t="s">
        <v>392</v>
      </c>
      <c r="E293" s="101">
        <v>13</v>
      </c>
      <c r="F293" s="1">
        <v>0</v>
      </c>
      <c r="G293" s="58">
        <f>E293+(E293*F293)</f>
        <v>13</v>
      </c>
      <c r="H293" s="4" t="s">
        <v>11</v>
      </c>
      <c r="I293" s="242">
        <v>0</v>
      </c>
      <c r="J293" s="230">
        <f t="shared" si="276"/>
        <v>0</v>
      </c>
      <c r="K293" s="198">
        <f t="shared" si="259"/>
        <v>121.60000000000001</v>
      </c>
      <c r="L293" s="23"/>
      <c r="M293" s="23">
        <f t="shared" si="277"/>
        <v>0</v>
      </c>
      <c r="N293" s="231">
        <f>M293*K293</f>
        <v>0</v>
      </c>
      <c r="O293" s="279">
        <f t="shared" si="279"/>
        <v>0</v>
      </c>
      <c r="P293" s="65"/>
    </row>
    <row r="294" spans="1:16" x14ac:dyDescent="0.3">
      <c r="A294" s="26"/>
      <c r="B294" s="107"/>
      <c r="C294" s="27"/>
      <c r="D294" s="12" t="s">
        <v>393</v>
      </c>
      <c r="E294" s="101">
        <v>26</v>
      </c>
      <c r="F294" s="1">
        <v>0</v>
      </c>
      <c r="G294" s="58">
        <f>E294+(E294*F294)</f>
        <v>26</v>
      </c>
      <c r="H294" s="4" t="s">
        <v>11</v>
      </c>
      <c r="I294" s="242">
        <v>0</v>
      </c>
      <c r="J294" s="230">
        <f t="shared" si="276"/>
        <v>0</v>
      </c>
      <c r="K294" s="198">
        <f t="shared" si="259"/>
        <v>121.60000000000001</v>
      </c>
      <c r="L294" s="23"/>
      <c r="M294" s="23">
        <f t="shared" si="277"/>
        <v>0</v>
      </c>
      <c r="N294" s="231">
        <f>M294*K294</f>
        <v>0</v>
      </c>
      <c r="O294" s="279">
        <f t="shared" si="279"/>
        <v>0</v>
      </c>
      <c r="P294" s="65"/>
    </row>
    <row r="295" spans="1:16" x14ac:dyDescent="0.3">
      <c r="A295" s="26"/>
      <c r="B295" s="107"/>
      <c r="C295" s="27"/>
      <c r="D295" s="12" t="s">
        <v>400</v>
      </c>
      <c r="E295" s="101">
        <v>13</v>
      </c>
      <c r="F295" s="1">
        <v>0</v>
      </c>
      <c r="G295" s="58">
        <f>E295+(E295*F295)</f>
        <v>13</v>
      </c>
      <c r="H295" s="4" t="s">
        <v>11</v>
      </c>
      <c r="I295" s="242">
        <v>0</v>
      </c>
      <c r="J295" s="230">
        <f t="shared" si="276"/>
        <v>0</v>
      </c>
      <c r="K295" s="198">
        <f t="shared" si="259"/>
        <v>121.60000000000001</v>
      </c>
      <c r="L295" s="23"/>
      <c r="M295" s="23">
        <f t="shared" si="277"/>
        <v>0</v>
      </c>
      <c r="N295" s="231">
        <f>M295*K295</f>
        <v>0</v>
      </c>
      <c r="O295" s="279">
        <f t="shared" si="279"/>
        <v>0</v>
      </c>
      <c r="P295" s="65"/>
    </row>
    <row r="296" spans="1:16" ht="15" customHeight="1" x14ac:dyDescent="0.3">
      <c r="A296" s="26">
        <v>8</v>
      </c>
      <c r="B296" s="107"/>
      <c r="C296" s="27"/>
      <c r="D296" s="12" t="s">
        <v>176</v>
      </c>
      <c r="E296" s="101">
        <v>5</v>
      </c>
      <c r="F296" s="199">
        <v>0</v>
      </c>
      <c r="G296" s="200">
        <f t="shared" si="275"/>
        <v>5</v>
      </c>
      <c r="H296" s="153" t="s">
        <v>11</v>
      </c>
      <c r="I296" s="242">
        <v>0</v>
      </c>
      <c r="J296" s="254">
        <f>I296*G296</f>
        <v>0</v>
      </c>
      <c r="K296" s="198">
        <f t="shared" si="259"/>
        <v>121.60000000000001</v>
      </c>
      <c r="L296" s="23"/>
      <c r="M296" s="23">
        <f>L296*G296</f>
        <v>0</v>
      </c>
      <c r="N296" s="198">
        <f t="shared" si="278"/>
        <v>0</v>
      </c>
      <c r="O296" s="274">
        <f t="shared" si="279"/>
        <v>0</v>
      </c>
      <c r="P296" s="65"/>
    </row>
    <row r="297" spans="1:16" x14ac:dyDescent="0.3">
      <c r="A297" s="26">
        <v>9</v>
      </c>
      <c r="B297" s="107"/>
      <c r="C297" s="92"/>
      <c r="D297" s="5" t="s">
        <v>403</v>
      </c>
      <c r="E297" s="101">
        <v>7</v>
      </c>
      <c r="F297" s="216">
        <v>0</v>
      </c>
      <c r="G297" s="200">
        <f t="shared" si="275"/>
        <v>7</v>
      </c>
      <c r="H297" s="153" t="s">
        <v>11</v>
      </c>
      <c r="I297" s="242">
        <v>0</v>
      </c>
      <c r="J297" s="254">
        <f t="shared" ref="J297:J303" si="280">I297*G297</f>
        <v>0</v>
      </c>
      <c r="K297" s="198">
        <f t="shared" si="259"/>
        <v>121.60000000000001</v>
      </c>
      <c r="L297" s="23"/>
      <c r="M297" s="23">
        <f t="shared" ref="M297:M303" si="281">L297*G297</f>
        <v>0</v>
      </c>
      <c r="N297" s="254">
        <f t="shared" si="278"/>
        <v>0</v>
      </c>
      <c r="O297" s="274">
        <f t="shared" si="279"/>
        <v>0</v>
      </c>
      <c r="P297" s="65"/>
    </row>
    <row r="298" spans="1:16" x14ac:dyDescent="0.3">
      <c r="A298" s="26"/>
      <c r="B298" s="107"/>
      <c r="C298" s="27"/>
      <c r="D298" s="5" t="s">
        <v>390</v>
      </c>
      <c r="E298" s="101">
        <v>7</v>
      </c>
      <c r="F298" s="1">
        <v>0</v>
      </c>
      <c r="G298" s="58">
        <f>E298+(E298*F298)</f>
        <v>7</v>
      </c>
      <c r="H298" s="4" t="s">
        <v>11</v>
      </c>
      <c r="I298" s="242">
        <v>0</v>
      </c>
      <c r="J298" s="230">
        <f t="shared" si="280"/>
        <v>0</v>
      </c>
      <c r="K298" s="198">
        <f t="shared" si="259"/>
        <v>121.60000000000001</v>
      </c>
      <c r="L298" s="23"/>
      <c r="M298" s="23">
        <f t="shared" si="281"/>
        <v>0</v>
      </c>
      <c r="N298" s="231">
        <f>M298*K298</f>
        <v>0</v>
      </c>
      <c r="O298" s="279">
        <f t="shared" ref="O298:O302" si="282">J298+N298</f>
        <v>0</v>
      </c>
      <c r="P298" s="65"/>
    </row>
    <row r="299" spans="1:16" x14ac:dyDescent="0.3">
      <c r="A299" s="26"/>
      <c r="B299" s="107"/>
      <c r="C299" s="27"/>
      <c r="D299" s="12" t="s">
        <v>391</v>
      </c>
      <c r="E299" s="101">
        <v>7</v>
      </c>
      <c r="F299" s="1">
        <v>0</v>
      </c>
      <c r="G299" s="58">
        <f>E299+(E299*F299)</f>
        <v>7</v>
      </c>
      <c r="H299" s="4" t="s">
        <v>11</v>
      </c>
      <c r="I299" s="242">
        <v>0</v>
      </c>
      <c r="J299" s="230">
        <f t="shared" si="280"/>
        <v>0</v>
      </c>
      <c r="K299" s="198">
        <f t="shared" si="259"/>
        <v>121.60000000000001</v>
      </c>
      <c r="L299" s="23"/>
      <c r="M299" s="23">
        <f t="shared" si="281"/>
        <v>0</v>
      </c>
      <c r="N299" s="231">
        <f>M299*K299</f>
        <v>0</v>
      </c>
      <c r="O299" s="279">
        <f t="shared" si="282"/>
        <v>0</v>
      </c>
      <c r="P299" s="65"/>
    </row>
    <row r="300" spans="1:16" x14ac:dyDescent="0.3">
      <c r="A300" s="26"/>
      <c r="B300" s="107"/>
      <c r="C300" s="27"/>
      <c r="D300" s="12" t="s">
        <v>392</v>
      </c>
      <c r="E300" s="101">
        <v>7</v>
      </c>
      <c r="F300" s="1">
        <v>0</v>
      </c>
      <c r="G300" s="58">
        <f>E300+(E300*F300)</f>
        <v>7</v>
      </c>
      <c r="H300" s="4" t="s">
        <v>11</v>
      </c>
      <c r="I300" s="242">
        <v>0</v>
      </c>
      <c r="J300" s="230">
        <f t="shared" si="280"/>
        <v>0</v>
      </c>
      <c r="K300" s="198">
        <f t="shared" si="259"/>
        <v>121.60000000000001</v>
      </c>
      <c r="L300" s="23"/>
      <c r="M300" s="23">
        <f t="shared" si="281"/>
        <v>0</v>
      </c>
      <c r="N300" s="231">
        <f>M300*K300</f>
        <v>0</v>
      </c>
      <c r="O300" s="279">
        <f t="shared" si="282"/>
        <v>0</v>
      </c>
      <c r="P300" s="65"/>
    </row>
    <row r="301" spans="1:16" x14ac:dyDescent="0.3">
      <c r="A301" s="26"/>
      <c r="B301" s="107"/>
      <c r="C301" s="27"/>
      <c r="D301" s="12" t="s">
        <v>393</v>
      </c>
      <c r="E301" s="101">
        <v>14</v>
      </c>
      <c r="F301" s="1">
        <v>0</v>
      </c>
      <c r="G301" s="58">
        <f>E301+(E301*F301)</f>
        <v>14</v>
      </c>
      <c r="H301" s="4" t="s">
        <v>11</v>
      </c>
      <c r="I301" s="242">
        <v>0</v>
      </c>
      <c r="J301" s="230">
        <f t="shared" si="280"/>
        <v>0</v>
      </c>
      <c r="K301" s="198">
        <f t="shared" si="259"/>
        <v>121.60000000000001</v>
      </c>
      <c r="L301" s="23"/>
      <c r="M301" s="23">
        <f t="shared" si="281"/>
        <v>0</v>
      </c>
      <c r="N301" s="231">
        <f>M301*K301</f>
        <v>0</v>
      </c>
      <c r="O301" s="279">
        <f t="shared" si="282"/>
        <v>0</v>
      </c>
      <c r="P301" s="65"/>
    </row>
    <row r="302" spans="1:16" x14ac:dyDescent="0.3">
      <c r="A302" s="26"/>
      <c r="B302" s="107"/>
      <c r="C302" s="27"/>
      <c r="D302" s="12" t="s">
        <v>400</v>
      </c>
      <c r="E302" s="101">
        <v>7</v>
      </c>
      <c r="F302" s="1">
        <v>0</v>
      </c>
      <c r="G302" s="58">
        <f>E302+(E302*F302)</f>
        <v>7</v>
      </c>
      <c r="H302" s="4" t="s">
        <v>11</v>
      </c>
      <c r="I302" s="242">
        <v>0</v>
      </c>
      <c r="J302" s="230">
        <f t="shared" si="280"/>
        <v>0</v>
      </c>
      <c r="K302" s="198">
        <f t="shared" si="259"/>
        <v>121.60000000000001</v>
      </c>
      <c r="L302" s="23"/>
      <c r="M302" s="23">
        <f t="shared" si="281"/>
        <v>0</v>
      </c>
      <c r="N302" s="231">
        <f>M302*K302</f>
        <v>0</v>
      </c>
      <c r="O302" s="279">
        <f t="shared" si="282"/>
        <v>0</v>
      </c>
      <c r="P302" s="65"/>
    </row>
    <row r="303" spans="1:16" x14ac:dyDescent="0.3">
      <c r="A303" s="26">
        <v>10</v>
      </c>
      <c r="B303" s="107"/>
      <c r="C303" s="92"/>
      <c r="D303" s="5" t="s">
        <v>404</v>
      </c>
      <c r="E303" s="101">
        <v>1</v>
      </c>
      <c r="F303" s="216">
        <v>0</v>
      </c>
      <c r="G303" s="200">
        <f t="shared" si="275"/>
        <v>1</v>
      </c>
      <c r="H303" s="153" t="s">
        <v>11</v>
      </c>
      <c r="I303" s="242">
        <v>0</v>
      </c>
      <c r="J303" s="254">
        <f t="shared" si="280"/>
        <v>0</v>
      </c>
      <c r="K303" s="198">
        <f t="shared" si="259"/>
        <v>121.60000000000001</v>
      </c>
      <c r="L303" s="23"/>
      <c r="M303" s="23">
        <f t="shared" si="281"/>
        <v>0</v>
      </c>
      <c r="N303" s="254">
        <f t="shared" si="278"/>
        <v>0</v>
      </c>
      <c r="O303" s="274">
        <f t="shared" si="279"/>
        <v>0</v>
      </c>
      <c r="P303" s="65"/>
    </row>
    <row r="304" spans="1:16" x14ac:dyDescent="0.3">
      <c r="A304" s="26"/>
      <c r="B304" s="107"/>
      <c r="C304" s="27"/>
      <c r="D304" s="5" t="s">
        <v>390</v>
      </c>
      <c r="E304" s="101">
        <v>1</v>
      </c>
      <c r="F304" s="1">
        <v>0</v>
      </c>
      <c r="G304" s="58">
        <f>E304+(E304*F304)</f>
        <v>1</v>
      </c>
      <c r="H304" s="4" t="s">
        <v>11</v>
      </c>
      <c r="I304" s="242">
        <v>0</v>
      </c>
      <c r="J304" s="230">
        <f t="shared" ref="J304:J308" si="283">I304*G304</f>
        <v>0</v>
      </c>
      <c r="K304" s="198">
        <f t="shared" si="259"/>
        <v>121.60000000000001</v>
      </c>
      <c r="L304" s="23"/>
      <c r="M304" s="23">
        <f t="shared" ref="M304:M308" si="284">L304*G304</f>
        <v>0</v>
      </c>
      <c r="N304" s="231">
        <f>M304*K304</f>
        <v>0</v>
      </c>
      <c r="O304" s="279">
        <f t="shared" si="279"/>
        <v>0</v>
      </c>
      <c r="P304" s="65"/>
    </row>
    <row r="305" spans="1:16" x14ac:dyDescent="0.3">
      <c r="A305" s="26"/>
      <c r="B305" s="107"/>
      <c r="C305" s="27"/>
      <c r="D305" s="12" t="s">
        <v>391</v>
      </c>
      <c r="E305" s="101">
        <v>1</v>
      </c>
      <c r="F305" s="1">
        <v>0</v>
      </c>
      <c r="G305" s="58">
        <f>E305+(E305*F305)</f>
        <v>1</v>
      </c>
      <c r="H305" s="4" t="s">
        <v>11</v>
      </c>
      <c r="I305" s="242">
        <v>0</v>
      </c>
      <c r="J305" s="230">
        <f t="shared" si="283"/>
        <v>0</v>
      </c>
      <c r="K305" s="198">
        <f t="shared" si="259"/>
        <v>121.60000000000001</v>
      </c>
      <c r="L305" s="23"/>
      <c r="M305" s="23">
        <f t="shared" si="284"/>
        <v>0</v>
      </c>
      <c r="N305" s="231">
        <f>M305*K305</f>
        <v>0</v>
      </c>
      <c r="O305" s="279">
        <f t="shared" si="279"/>
        <v>0</v>
      </c>
      <c r="P305" s="65"/>
    </row>
    <row r="306" spans="1:16" x14ac:dyDescent="0.3">
      <c r="A306" s="26"/>
      <c r="B306" s="107"/>
      <c r="C306" s="27"/>
      <c r="D306" s="12" t="s">
        <v>392</v>
      </c>
      <c r="E306" s="101">
        <v>1</v>
      </c>
      <c r="F306" s="1">
        <v>0</v>
      </c>
      <c r="G306" s="58">
        <f>E306+(E306*F306)</f>
        <v>1</v>
      </c>
      <c r="H306" s="4" t="s">
        <v>11</v>
      </c>
      <c r="I306" s="242">
        <v>0</v>
      </c>
      <c r="J306" s="230">
        <f t="shared" si="283"/>
        <v>0</v>
      </c>
      <c r="K306" s="198">
        <f t="shared" si="259"/>
        <v>121.60000000000001</v>
      </c>
      <c r="L306" s="23"/>
      <c r="M306" s="23">
        <f t="shared" si="284"/>
        <v>0</v>
      </c>
      <c r="N306" s="231">
        <f>M306*K306</f>
        <v>0</v>
      </c>
      <c r="O306" s="279">
        <f t="shared" si="279"/>
        <v>0</v>
      </c>
      <c r="P306" s="65"/>
    </row>
    <row r="307" spans="1:16" x14ac:dyDescent="0.3">
      <c r="A307" s="26"/>
      <c r="B307" s="107"/>
      <c r="C307" s="27"/>
      <c r="D307" s="12" t="s">
        <v>393</v>
      </c>
      <c r="E307" s="101">
        <v>2</v>
      </c>
      <c r="F307" s="1">
        <v>0</v>
      </c>
      <c r="G307" s="58">
        <f>E307+(E307*F307)</f>
        <v>2</v>
      </c>
      <c r="H307" s="4" t="s">
        <v>11</v>
      </c>
      <c r="I307" s="242">
        <v>0</v>
      </c>
      <c r="J307" s="230">
        <f t="shared" si="283"/>
        <v>0</v>
      </c>
      <c r="K307" s="198">
        <f t="shared" si="259"/>
        <v>121.60000000000001</v>
      </c>
      <c r="L307" s="23"/>
      <c r="M307" s="23">
        <f t="shared" si="284"/>
        <v>0</v>
      </c>
      <c r="N307" s="231">
        <f>M307*K307</f>
        <v>0</v>
      </c>
      <c r="O307" s="279">
        <f t="shared" si="279"/>
        <v>0</v>
      </c>
      <c r="P307" s="65"/>
    </row>
    <row r="308" spans="1:16" x14ac:dyDescent="0.3">
      <c r="A308" s="26"/>
      <c r="B308" s="107"/>
      <c r="C308" s="27"/>
      <c r="D308" s="12" t="s">
        <v>400</v>
      </c>
      <c r="E308" s="101">
        <v>1</v>
      </c>
      <c r="F308" s="1">
        <v>0</v>
      </c>
      <c r="G308" s="58">
        <f>E308+(E308*F308)</f>
        <v>1</v>
      </c>
      <c r="H308" s="4" t="s">
        <v>11</v>
      </c>
      <c r="I308" s="242">
        <v>0</v>
      </c>
      <c r="J308" s="230">
        <f t="shared" si="283"/>
        <v>0</v>
      </c>
      <c r="K308" s="198">
        <f t="shared" si="259"/>
        <v>121.60000000000001</v>
      </c>
      <c r="L308" s="23"/>
      <c r="M308" s="23">
        <f t="shared" si="284"/>
        <v>0</v>
      </c>
      <c r="N308" s="231">
        <f>M308*K308</f>
        <v>0</v>
      </c>
      <c r="O308" s="279">
        <f t="shared" si="279"/>
        <v>0</v>
      </c>
      <c r="P308" s="65"/>
    </row>
    <row r="309" spans="1:16" x14ac:dyDescent="0.3">
      <c r="A309" s="26">
        <v>11</v>
      </c>
      <c r="B309" s="107"/>
      <c r="C309" s="92"/>
      <c r="D309" s="5" t="s">
        <v>405</v>
      </c>
      <c r="E309" s="101">
        <v>1</v>
      </c>
      <c r="F309" s="216">
        <v>0</v>
      </c>
      <c r="G309" s="200">
        <f t="shared" si="258"/>
        <v>1</v>
      </c>
      <c r="H309" s="153" t="s">
        <v>11</v>
      </c>
      <c r="I309" s="242">
        <v>0</v>
      </c>
      <c r="J309" s="254">
        <f t="shared" ref="J309:J314" si="285">I309*G309</f>
        <v>0</v>
      </c>
      <c r="K309" s="198">
        <f t="shared" si="259"/>
        <v>121.60000000000001</v>
      </c>
      <c r="L309" s="23"/>
      <c r="M309" s="23">
        <f t="shared" ref="M309:M314" si="286">L309*G309</f>
        <v>0</v>
      </c>
      <c r="N309" s="254">
        <f t="shared" si="260"/>
        <v>0</v>
      </c>
      <c r="O309" s="274">
        <f t="shared" si="261"/>
        <v>0</v>
      </c>
      <c r="P309" s="65"/>
    </row>
    <row r="310" spans="1:16" x14ac:dyDescent="0.3">
      <c r="A310" s="26"/>
      <c r="B310" s="107"/>
      <c r="C310" s="27"/>
      <c r="D310" s="5" t="s">
        <v>390</v>
      </c>
      <c r="E310" s="101">
        <v>1</v>
      </c>
      <c r="F310" s="1">
        <v>0</v>
      </c>
      <c r="G310" s="58">
        <f>E310+(E310*F310)</f>
        <v>1</v>
      </c>
      <c r="H310" s="4" t="s">
        <v>11</v>
      </c>
      <c r="I310" s="242">
        <v>0</v>
      </c>
      <c r="J310" s="230">
        <f t="shared" si="285"/>
        <v>0</v>
      </c>
      <c r="K310" s="198">
        <f t="shared" si="259"/>
        <v>121.60000000000001</v>
      </c>
      <c r="L310" s="23"/>
      <c r="M310" s="23">
        <f t="shared" si="286"/>
        <v>0</v>
      </c>
      <c r="N310" s="231">
        <f>M310*K310</f>
        <v>0</v>
      </c>
      <c r="O310" s="279">
        <f t="shared" si="261"/>
        <v>0</v>
      </c>
      <c r="P310" s="65"/>
    </row>
    <row r="311" spans="1:16" x14ac:dyDescent="0.3">
      <c r="A311" s="26"/>
      <c r="B311" s="107"/>
      <c r="C311" s="27"/>
      <c r="D311" s="12" t="s">
        <v>391</v>
      </c>
      <c r="E311" s="101">
        <v>1</v>
      </c>
      <c r="F311" s="1">
        <v>0</v>
      </c>
      <c r="G311" s="58">
        <f>E311+(E311*F311)</f>
        <v>1</v>
      </c>
      <c r="H311" s="4" t="s">
        <v>11</v>
      </c>
      <c r="I311" s="242">
        <v>0</v>
      </c>
      <c r="J311" s="230">
        <f t="shared" si="285"/>
        <v>0</v>
      </c>
      <c r="K311" s="198">
        <f t="shared" si="259"/>
        <v>121.60000000000001</v>
      </c>
      <c r="L311" s="23"/>
      <c r="M311" s="23">
        <f t="shared" si="286"/>
        <v>0</v>
      </c>
      <c r="N311" s="231">
        <f>M311*K311</f>
        <v>0</v>
      </c>
      <c r="O311" s="279">
        <f t="shared" si="261"/>
        <v>0</v>
      </c>
      <c r="P311" s="65"/>
    </row>
    <row r="312" spans="1:16" x14ac:dyDescent="0.3">
      <c r="A312" s="26"/>
      <c r="B312" s="107"/>
      <c r="C312" s="27"/>
      <c r="D312" s="12" t="s">
        <v>392</v>
      </c>
      <c r="E312" s="101">
        <v>1</v>
      </c>
      <c r="F312" s="1">
        <v>0</v>
      </c>
      <c r="G312" s="58">
        <f>E312+(E312*F312)</f>
        <v>1</v>
      </c>
      <c r="H312" s="4" t="s">
        <v>11</v>
      </c>
      <c r="I312" s="242">
        <v>0</v>
      </c>
      <c r="J312" s="230">
        <f t="shared" si="285"/>
        <v>0</v>
      </c>
      <c r="K312" s="198">
        <f t="shared" si="259"/>
        <v>121.60000000000001</v>
      </c>
      <c r="L312" s="23"/>
      <c r="M312" s="23">
        <f t="shared" si="286"/>
        <v>0</v>
      </c>
      <c r="N312" s="231">
        <f>M312*K312</f>
        <v>0</v>
      </c>
      <c r="O312" s="279">
        <f t="shared" si="261"/>
        <v>0</v>
      </c>
      <c r="P312" s="65"/>
    </row>
    <row r="313" spans="1:16" x14ac:dyDescent="0.3">
      <c r="A313" s="26"/>
      <c r="B313" s="107"/>
      <c r="C313" s="27"/>
      <c r="D313" s="12" t="s">
        <v>393</v>
      </c>
      <c r="E313" s="101">
        <v>2</v>
      </c>
      <c r="F313" s="1">
        <v>0</v>
      </c>
      <c r="G313" s="58">
        <f>E313+(E313*F313)</f>
        <v>2</v>
      </c>
      <c r="H313" s="4" t="s">
        <v>11</v>
      </c>
      <c r="I313" s="242">
        <v>0</v>
      </c>
      <c r="J313" s="230">
        <f t="shared" si="285"/>
        <v>0</v>
      </c>
      <c r="K313" s="198">
        <f t="shared" si="259"/>
        <v>121.60000000000001</v>
      </c>
      <c r="L313" s="23"/>
      <c r="M313" s="23">
        <f t="shared" si="286"/>
        <v>0</v>
      </c>
      <c r="N313" s="231">
        <f>M313*K313</f>
        <v>0</v>
      </c>
      <c r="O313" s="279">
        <f t="shared" si="261"/>
        <v>0</v>
      </c>
      <c r="P313" s="65"/>
    </row>
    <row r="314" spans="1:16" x14ac:dyDescent="0.3">
      <c r="A314" s="26"/>
      <c r="B314" s="107"/>
      <c r="C314" s="27"/>
      <c r="D314" s="12" t="s">
        <v>400</v>
      </c>
      <c r="E314" s="101">
        <v>1</v>
      </c>
      <c r="F314" s="1">
        <v>0</v>
      </c>
      <c r="G314" s="58">
        <f>E314+(E314*F314)</f>
        <v>1</v>
      </c>
      <c r="H314" s="4" t="s">
        <v>11</v>
      </c>
      <c r="I314" s="242">
        <v>0</v>
      </c>
      <c r="J314" s="230">
        <f t="shared" si="285"/>
        <v>0</v>
      </c>
      <c r="K314" s="198">
        <f t="shared" si="259"/>
        <v>121.60000000000001</v>
      </c>
      <c r="L314" s="23"/>
      <c r="M314" s="23">
        <f t="shared" si="286"/>
        <v>0</v>
      </c>
      <c r="N314" s="231">
        <f>M314*K314</f>
        <v>0</v>
      </c>
      <c r="O314" s="279">
        <f t="shared" si="261"/>
        <v>0</v>
      </c>
      <c r="P314" s="65"/>
    </row>
    <row r="315" spans="1:16" ht="15" customHeight="1" x14ac:dyDescent="0.3">
      <c r="A315" s="26">
        <v>12</v>
      </c>
      <c r="B315" s="107"/>
      <c r="C315" s="27"/>
      <c r="D315" s="12" t="s">
        <v>397</v>
      </c>
      <c r="E315" s="101">
        <v>1</v>
      </c>
      <c r="F315" s="199">
        <v>0</v>
      </c>
      <c r="G315" s="200">
        <f t="shared" ref="G315:G333" si="287">E315+(E315*F315)</f>
        <v>1</v>
      </c>
      <c r="H315" s="153" t="s">
        <v>11</v>
      </c>
      <c r="I315" s="242">
        <v>0</v>
      </c>
      <c r="J315" s="254">
        <f>I315*G315</f>
        <v>0</v>
      </c>
      <c r="K315" s="198">
        <f t="shared" si="259"/>
        <v>121.60000000000001</v>
      </c>
      <c r="L315" s="23"/>
      <c r="M315" s="23">
        <f>L315*G315</f>
        <v>0</v>
      </c>
      <c r="N315" s="198">
        <f t="shared" ref="N315:N333" si="288">M315*K315</f>
        <v>0</v>
      </c>
      <c r="O315" s="274">
        <f t="shared" ref="O315:O333" si="289">J315+N315</f>
        <v>0</v>
      </c>
      <c r="P315" s="65"/>
    </row>
    <row r="316" spans="1:16" x14ac:dyDescent="0.3">
      <c r="A316" s="26"/>
      <c r="B316" s="107"/>
      <c r="C316" s="27"/>
      <c r="D316" s="5" t="s">
        <v>390</v>
      </c>
      <c r="E316" s="101">
        <v>1</v>
      </c>
      <c r="F316" s="1">
        <v>0</v>
      </c>
      <c r="G316" s="58">
        <f>E316+(E316*F316)</f>
        <v>1</v>
      </c>
      <c r="H316" s="4" t="s">
        <v>11</v>
      </c>
      <c r="I316" s="242">
        <v>0</v>
      </c>
      <c r="J316" s="230">
        <f t="shared" ref="J316:J320" si="290">I316*G316</f>
        <v>0</v>
      </c>
      <c r="K316" s="198">
        <f t="shared" si="259"/>
        <v>121.60000000000001</v>
      </c>
      <c r="L316" s="23"/>
      <c r="M316" s="23">
        <f t="shared" ref="M316:M320" si="291">L316*G316</f>
        <v>0</v>
      </c>
      <c r="N316" s="231">
        <f>M316*K316</f>
        <v>0</v>
      </c>
      <c r="O316" s="279">
        <f t="shared" si="289"/>
        <v>0</v>
      </c>
      <c r="P316" s="65"/>
    </row>
    <row r="317" spans="1:16" x14ac:dyDescent="0.3">
      <c r="A317" s="26"/>
      <c r="B317" s="107"/>
      <c r="C317" s="27"/>
      <c r="D317" s="12" t="s">
        <v>391</v>
      </c>
      <c r="E317" s="101">
        <v>1</v>
      </c>
      <c r="F317" s="1">
        <v>0</v>
      </c>
      <c r="G317" s="58">
        <f>E317+(E317*F317)</f>
        <v>1</v>
      </c>
      <c r="H317" s="4" t="s">
        <v>11</v>
      </c>
      <c r="I317" s="242">
        <v>0</v>
      </c>
      <c r="J317" s="230">
        <f t="shared" si="290"/>
        <v>0</v>
      </c>
      <c r="K317" s="198">
        <f t="shared" si="259"/>
        <v>121.60000000000001</v>
      </c>
      <c r="L317" s="23"/>
      <c r="M317" s="23">
        <f t="shared" si="291"/>
        <v>0</v>
      </c>
      <c r="N317" s="231">
        <f>M317*K317</f>
        <v>0</v>
      </c>
      <c r="O317" s="279">
        <f t="shared" si="289"/>
        <v>0</v>
      </c>
      <c r="P317" s="65"/>
    </row>
    <row r="318" spans="1:16" x14ac:dyDescent="0.3">
      <c r="A318" s="26"/>
      <c r="B318" s="107"/>
      <c r="C318" s="27"/>
      <c r="D318" s="12" t="s">
        <v>392</v>
      </c>
      <c r="E318" s="101">
        <v>1</v>
      </c>
      <c r="F318" s="1">
        <v>0</v>
      </c>
      <c r="G318" s="58">
        <f>E318+(E318*F318)</f>
        <v>1</v>
      </c>
      <c r="H318" s="4" t="s">
        <v>11</v>
      </c>
      <c r="I318" s="242">
        <v>0</v>
      </c>
      <c r="J318" s="230">
        <f t="shared" si="290"/>
        <v>0</v>
      </c>
      <c r="K318" s="198">
        <f t="shared" si="259"/>
        <v>121.60000000000001</v>
      </c>
      <c r="L318" s="23"/>
      <c r="M318" s="23">
        <f t="shared" si="291"/>
        <v>0</v>
      </c>
      <c r="N318" s="231">
        <f>M318*K318</f>
        <v>0</v>
      </c>
      <c r="O318" s="279">
        <f t="shared" si="289"/>
        <v>0</v>
      </c>
      <c r="P318" s="65"/>
    </row>
    <row r="319" spans="1:16" x14ac:dyDescent="0.3">
      <c r="A319" s="26"/>
      <c r="B319" s="107"/>
      <c r="C319" s="27"/>
      <c r="D319" s="12" t="s">
        <v>393</v>
      </c>
      <c r="E319" s="101">
        <v>2</v>
      </c>
      <c r="F319" s="1">
        <v>0</v>
      </c>
      <c r="G319" s="58">
        <f>E319+(E319*F319)</f>
        <v>2</v>
      </c>
      <c r="H319" s="4" t="s">
        <v>11</v>
      </c>
      <c r="I319" s="242">
        <v>0</v>
      </c>
      <c r="J319" s="230">
        <f t="shared" si="290"/>
        <v>0</v>
      </c>
      <c r="K319" s="198">
        <f t="shared" si="259"/>
        <v>121.60000000000001</v>
      </c>
      <c r="L319" s="23"/>
      <c r="M319" s="23">
        <f t="shared" si="291"/>
        <v>0</v>
      </c>
      <c r="N319" s="231">
        <f>M319*K319</f>
        <v>0</v>
      </c>
      <c r="O319" s="279">
        <f t="shared" si="289"/>
        <v>0</v>
      </c>
      <c r="P319" s="65"/>
    </row>
    <row r="320" spans="1:16" x14ac:dyDescent="0.3">
      <c r="A320" s="26"/>
      <c r="B320" s="107"/>
      <c r="C320" s="27"/>
      <c r="D320" s="12" t="s">
        <v>406</v>
      </c>
      <c r="E320" s="101">
        <v>1</v>
      </c>
      <c r="F320" s="1">
        <v>0</v>
      </c>
      <c r="G320" s="58">
        <f>E320+(E320*F320)</f>
        <v>1</v>
      </c>
      <c r="H320" s="4" t="s">
        <v>11</v>
      </c>
      <c r="I320" s="242">
        <v>0</v>
      </c>
      <c r="J320" s="230">
        <f t="shared" si="290"/>
        <v>0</v>
      </c>
      <c r="K320" s="198">
        <f t="shared" si="259"/>
        <v>121.60000000000001</v>
      </c>
      <c r="L320" s="23"/>
      <c r="M320" s="23">
        <f t="shared" si="291"/>
        <v>0</v>
      </c>
      <c r="N320" s="231">
        <f>M320*K320</f>
        <v>0</v>
      </c>
      <c r="O320" s="279">
        <f t="shared" si="289"/>
        <v>0</v>
      </c>
      <c r="P320" s="65"/>
    </row>
    <row r="321" spans="1:16" x14ac:dyDescent="0.3">
      <c r="A321" s="26">
        <v>13</v>
      </c>
      <c r="B321" s="107"/>
      <c r="C321" s="92"/>
      <c r="D321" s="5" t="s">
        <v>178</v>
      </c>
      <c r="E321" s="101">
        <v>3</v>
      </c>
      <c r="F321" s="216">
        <v>0</v>
      </c>
      <c r="G321" s="200">
        <f t="shared" si="287"/>
        <v>3</v>
      </c>
      <c r="H321" s="153" t="s">
        <v>11</v>
      </c>
      <c r="I321" s="242">
        <v>0</v>
      </c>
      <c r="J321" s="254">
        <f t="shared" ref="J321:J326" si="292">I321*G321</f>
        <v>0</v>
      </c>
      <c r="K321" s="198">
        <f t="shared" si="259"/>
        <v>121.60000000000001</v>
      </c>
      <c r="L321" s="23"/>
      <c r="M321" s="23">
        <f t="shared" ref="M321:M338" si="293">L321*G321</f>
        <v>0</v>
      </c>
      <c r="N321" s="254">
        <f t="shared" si="288"/>
        <v>0</v>
      </c>
      <c r="O321" s="274">
        <f t="shared" si="289"/>
        <v>0</v>
      </c>
      <c r="P321" s="65"/>
    </row>
    <row r="322" spans="1:16" x14ac:dyDescent="0.3">
      <c r="A322" s="26"/>
      <c r="B322" s="107"/>
      <c r="C322" s="27"/>
      <c r="D322" s="5" t="s">
        <v>390</v>
      </c>
      <c r="E322" s="101">
        <v>3</v>
      </c>
      <c r="F322" s="1">
        <v>0</v>
      </c>
      <c r="G322" s="58">
        <f>E322+(E322*F322)</f>
        <v>3</v>
      </c>
      <c r="H322" s="4" t="s">
        <v>11</v>
      </c>
      <c r="I322" s="242">
        <v>0</v>
      </c>
      <c r="J322" s="230">
        <f t="shared" si="292"/>
        <v>0</v>
      </c>
      <c r="K322" s="198">
        <f t="shared" si="259"/>
        <v>121.60000000000001</v>
      </c>
      <c r="L322" s="23"/>
      <c r="M322" s="23">
        <f t="shared" ref="M322:M326" si="294">L322*G322</f>
        <v>0</v>
      </c>
      <c r="N322" s="231">
        <f>M322*K322</f>
        <v>0</v>
      </c>
      <c r="O322" s="279">
        <f t="shared" si="289"/>
        <v>0</v>
      </c>
      <c r="P322" s="65"/>
    </row>
    <row r="323" spans="1:16" x14ac:dyDescent="0.3">
      <c r="A323" s="26"/>
      <c r="B323" s="107"/>
      <c r="C323" s="27"/>
      <c r="D323" s="12" t="s">
        <v>391</v>
      </c>
      <c r="E323" s="101">
        <v>3</v>
      </c>
      <c r="F323" s="1">
        <v>0</v>
      </c>
      <c r="G323" s="58">
        <f>E323+(E323*F323)</f>
        <v>3</v>
      </c>
      <c r="H323" s="4" t="s">
        <v>11</v>
      </c>
      <c r="I323" s="242">
        <v>0</v>
      </c>
      <c r="J323" s="230">
        <f t="shared" si="292"/>
        <v>0</v>
      </c>
      <c r="K323" s="198">
        <f t="shared" si="259"/>
        <v>121.60000000000001</v>
      </c>
      <c r="L323" s="23"/>
      <c r="M323" s="23">
        <f t="shared" si="294"/>
        <v>0</v>
      </c>
      <c r="N323" s="231">
        <f>M323*K323</f>
        <v>0</v>
      </c>
      <c r="O323" s="279">
        <f t="shared" si="289"/>
        <v>0</v>
      </c>
      <c r="P323" s="65"/>
    </row>
    <row r="324" spans="1:16" x14ac:dyDescent="0.3">
      <c r="A324" s="26"/>
      <c r="B324" s="107"/>
      <c r="C324" s="27"/>
      <c r="D324" s="12" t="s">
        <v>392</v>
      </c>
      <c r="E324" s="101">
        <v>3</v>
      </c>
      <c r="F324" s="1">
        <v>0</v>
      </c>
      <c r="G324" s="58">
        <f>E324+(E324*F324)</f>
        <v>3</v>
      </c>
      <c r="H324" s="4" t="s">
        <v>11</v>
      </c>
      <c r="I324" s="242">
        <v>0</v>
      </c>
      <c r="J324" s="230">
        <f t="shared" si="292"/>
        <v>0</v>
      </c>
      <c r="K324" s="198">
        <f t="shared" si="259"/>
        <v>121.60000000000001</v>
      </c>
      <c r="L324" s="23"/>
      <c r="M324" s="23">
        <f t="shared" si="294"/>
        <v>0</v>
      </c>
      <c r="N324" s="231">
        <f>M324*K324</f>
        <v>0</v>
      </c>
      <c r="O324" s="279">
        <f t="shared" si="289"/>
        <v>0</v>
      </c>
      <c r="P324" s="65"/>
    </row>
    <row r="325" spans="1:16" x14ac:dyDescent="0.3">
      <c r="A325" s="26"/>
      <c r="B325" s="107"/>
      <c r="C325" s="27"/>
      <c r="D325" s="12" t="s">
        <v>393</v>
      </c>
      <c r="E325" s="101">
        <v>6</v>
      </c>
      <c r="F325" s="1">
        <v>0</v>
      </c>
      <c r="G325" s="58">
        <f>E325+(E325*F325)</f>
        <v>6</v>
      </c>
      <c r="H325" s="4" t="s">
        <v>11</v>
      </c>
      <c r="I325" s="242">
        <v>0</v>
      </c>
      <c r="J325" s="230">
        <f t="shared" si="292"/>
        <v>0</v>
      </c>
      <c r="K325" s="198">
        <f t="shared" si="259"/>
        <v>121.60000000000001</v>
      </c>
      <c r="L325" s="23"/>
      <c r="M325" s="23">
        <f t="shared" si="294"/>
        <v>0</v>
      </c>
      <c r="N325" s="231">
        <f>M325*K325</f>
        <v>0</v>
      </c>
      <c r="O325" s="279">
        <f t="shared" si="289"/>
        <v>0</v>
      </c>
      <c r="P325" s="65"/>
    </row>
    <row r="326" spans="1:16" x14ac:dyDescent="0.3">
      <c r="A326" s="26"/>
      <c r="B326" s="107"/>
      <c r="C326" s="27"/>
      <c r="D326" s="12" t="s">
        <v>407</v>
      </c>
      <c r="E326" s="101">
        <v>3</v>
      </c>
      <c r="F326" s="1">
        <v>0</v>
      </c>
      <c r="G326" s="58">
        <f>E326+(E326*F326)</f>
        <v>3</v>
      </c>
      <c r="H326" s="4" t="s">
        <v>11</v>
      </c>
      <c r="I326" s="242">
        <v>0</v>
      </c>
      <c r="J326" s="230">
        <f t="shared" si="292"/>
        <v>0</v>
      </c>
      <c r="K326" s="198">
        <f t="shared" si="259"/>
        <v>121.60000000000001</v>
      </c>
      <c r="L326" s="23"/>
      <c r="M326" s="23">
        <f t="shared" si="294"/>
        <v>0</v>
      </c>
      <c r="N326" s="231">
        <f>M326*K326</f>
        <v>0</v>
      </c>
      <c r="O326" s="279">
        <f t="shared" si="289"/>
        <v>0</v>
      </c>
      <c r="P326" s="65"/>
    </row>
    <row r="327" spans="1:16" x14ac:dyDescent="0.3">
      <c r="A327" s="26">
        <v>14</v>
      </c>
      <c r="B327" s="107"/>
      <c r="C327" s="92"/>
      <c r="D327" s="93" t="s">
        <v>179</v>
      </c>
      <c r="E327" s="101">
        <v>1</v>
      </c>
      <c r="F327" s="216">
        <v>0</v>
      </c>
      <c r="G327" s="200">
        <f t="shared" si="287"/>
        <v>1</v>
      </c>
      <c r="H327" s="153" t="s">
        <v>11</v>
      </c>
      <c r="I327" s="242">
        <v>0</v>
      </c>
      <c r="J327" s="254">
        <f t="shared" ref="J327:J338" si="295">I327*G327</f>
        <v>0</v>
      </c>
      <c r="K327" s="198">
        <f t="shared" si="259"/>
        <v>121.60000000000001</v>
      </c>
      <c r="L327" s="23"/>
      <c r="M327" s="23">
        <f t="shared" si="293"/>
        <v>0</v>
      </c>
      <c r="N327" s="254">
        <f t="shared" si="288"/>
        <v>0</v>
      </c>
      <c r="O327" s="274">
        <f t="shared" si="289"/>
        <v>0</v>
      </c>
      <c r="P327" s="65"/>
    </row>
    <row r="328" spans="1:16" x14ac:dyDescent="0.3">
      <c r="A328" s="26"/>
      <c r="B328" s="107"/>
      <c r="C328" s="27"/>
      <c r="D328" s="5" t="s">
        <v>390</v>
      </c>
      <c r="E328" s="101">
        <v>1</v>
      </c>
      <c r="F328" s="1">
        <v>0</v>
      </c>
      <c r="G328" s="58">
        <f>E328+(E328*F328)</f>
        <v>1</v>
      </c>
      <c r="H328" s="4" t="s">
        <v>11</v>
      </c>
      <c r="I328" s="242">
        <v>0</v>
      </c>
      <c r="J328" s="230">
        <f t="shared" si="295"/>
        <v>0</v>
      </c>
      <c r="K328" s="198">
        <f t="shared" si="259"/>
        <v>121.60000000000001</v>
      </c>
      <c r="L328" s="23"/>
      <c r="M328" s="23">
        <f t="shared" si="293"/>
        <v>0</v>
      </c>
      <c r="N328" s="231">
        <f>M328*K328</f>
        <v>0</v>
      </c>
      <c r="O328" s="279">
        <f t="shared" ref="O328:O332" si="296">J328+N328</f>
        <v>0</v>
      </c>
      <c r="P328" s="65"/>
    </row>
    <row r="329" spans="1:16" x14ac:dyDescent="0.3">
      <c r="A329" s="26"/>
      <c r="B329" s="107"/>
      <c r="C329" s="27"/>
      <c r="D329" s="12" t="s">
        <v>391</v>
      </c>
      <c r="E329" s="101">
        <v>1</v>
      </c>
      <c r="F329" s="1">
        <v>0</v>
      </c>
      <c r="G329" s="58">
        <f>E329+(E329*F329)</f>
        <v>1</v>
      </c>
      <c r="H329" s="4" t="s">
        <v>11</v>
      </c>
      <c r="I329" s="242">
        <v>0</v>
      </c>
      <c r="J329" s="230">
        <f t="shared" si="295"/>
        <v>0</v>
      </c>
      <c r="K329" s="198">
        <f t="shared" si="259"/>
        <v>121.60000000000001</v>
      </c>
      <c r="L329" s="23"/>
      <c r="M329" s="23">
        <f t="shared" si="293"/>
        <v>0</v>
      </c>
      <c r="N329" s="231">
        <f>M329*K329</f>
        <v>0</v>
      </c>
      <c r="O329" s="279">
        <f t="shared" si="296"/>
        <v>0</v>
      </c>
      <c r="P329" s="65"/>
    </row>
    <row r="330" spans="1:16" x14ac:dyDescent="0.3">
      <c r="A330" s="26"/>
      <c r="B330" s="107"/>
      <c r="C330" s="27"/>
      <c r="D330" s="12" t="s">
        <v>392</v>
      </c>
      <c r="E330" s="101">
        <v>1</v>
      </c>
      <c r="F330" s="1">
        <v>0</v>
      </c>
      <c r="G330" s="58">
        <f>E330+(E330*F330)</f>
        <v>1</v>
      </c>
      <c r="H330" s="4" t="s">
        <v>11</v>
      </c>
      <c r="I330" s="242">
        <v>0</v>
      </c>
      <c r="J330" s="230">
        <f t="shared" si="295"/>
        <v>0</v>
      </c>
      <c r="K330" s="198">
        <f t="shared" si="259"/>
        <v>121.60000000000001</v>
      </c>
      <c r="L330" s="23"/>
      <c r="M330" s="23">
        <f t="shared" si="293"/>
        <v>0</v>
      </c>
      <c r="N330" s="231">
        <f>M330*K330</f>
        <v>0</v>
      </c>
      <c r="O330" s="279">
        <f t="shared" si="296"/>
        <v>0</v>
      </c>
      <c r="P330" s="65"/>
    </row>
    <row r="331" spans="1:16" x14ac:dyDescent="0.3">
      <c r="A331" s="26"/>
      <c r="B331" s="107"/>
      <c r="C331" s="27"/>
      <c r="D331" s="12" t="s">
        <v>393</v>
      </c>
      <c r="E331" s="101">
        <v>2</v>
      </c>
      <c r="F331" s="1">
        <v>0</v>
      </c>
      <c r="G331" s="58">
        <f>E331+(E331*F331)</f>
        <v>2</v>
      </c>
      <c r="H331" s="4" t="s">
        <v>11</v>
      </c>
      <c r="I331" s="242">
        <v>0</v>
      </c>
      <c r="J331" s="230">
        <f t="shared" si="295"/>
        <v>0</v>
      </c>
      <c r="K331" s="198">
        <f t="shared" si="259"/>
        <v>121.60000000000001</v>
      </c>
      <c r="L331" s="23"/>
      <c r="M331" s="23">
        <f t="shared" si="293"/>
        <v>0</v>
      </c>
      <c r="N331" s="231">
        <f>M331*K331</f>
        <v>0</v>
      </c>
      <c r="O331" s="279">
        <f t="shared" si="296"/>
        <v>0</v>
      </c>
      <c r="P331" s="65"/>
    </row>
    <row r="332" spans="1:16" x14ac:dyDescent="0.3">
      <c r="A332" s="26"/>
      <c r="B332" s="107"/>
      <c r="C332" s="27"/>
      <c r="D332" s="12" t="s">
        <v>407</v>
      </c>
      <c r="E332" s="101">
        <v>1</v>
      </c>
      <c r="F332" s="1">
        <v>0</v>
      </c>
      <c r="G332" s="58">
        <f>E332+(E332*F332)</f>
        <v>1</v>
      </c>
      <c r="H332" s="4" t="s">
        <v>11</v>
      </c>
      <c r="I332" s="242">
        <v>0</v>
      </c>
      <c r="J332" s="230">
        <f t="shared" si="295"/>
        <v>0</v>
      </c>
      <c r="K332" s="198">
        <f t="shared" si="259"/>
        <v>121.60000000000001</v>
      </c>
      <c r="L332" s="23"/>
      <c r="M332" s="23">
        <f t="shared" si="293"/>
        <v>0</v>
      </c>
      <c r="N332" s="231">
        <f>M332*K332</f>
        <v>0</v>
      </c>
      <c r="O332" s="279">
        <f t="shared" si="296"/>
        <v>0</v>
      </c>
      <c r="P332" s="65"/>
    </row>
    <row r="333" spans="1:16" ht="28.8" x14ac:dyDescent="0.3">
      <c r="A333" s="26">
        <v>15</v>
      </c>
      <c r="B333" s="107"/>
      <c r="C333" s="92"/>
      <c r="D333" s="5" t="s">
        <v>299</v>
      </c>
      <c r="E333" s="101">
        <v>2</v>
      </c>
      <c r="F333" s="216">
        <v>0</v>
      </c>
      <c r="G333" s="200">
        <f t="shared" si="287"/>
        <v>2</v>
      </c>
      <c r="H333" s="153" t="s">
        <v>11</v>
      </c>
      <c r="I333" s="242">
        <v>0</v>
      </c>
      <c r="J333" s="254">
        <f t="shared" si="295"/>
        <v>0</v>
      </c>
      <c r="K333" s="198">
        <f t="shared" si="259"/>
        <v>121.60000000000001</v>
      </c>
      <c r="L333" s="23"/>
      <c r="M333" s="23">
        <f t="shared" si="293"/>
        <v>0</v>
      </c>
      <c r="N333" s="254">
        <f t="shared" si="288"/>
        <v>0</v>
      </c>
      <c r="O333" s="274">
        <f t="shared" si="289"/>
        <v>0</v>
      </c>
      <c r="P333" s="65"/>
    </row>
    <row r="334" spans="1:16" x14ac:dyDescent="0.3">
      <c r="A334" s="26"/>
      <c r="B334" s="107"/>
      <c r="C334" s="27"/>
      <c r="D334" s="5" t="s">
        <v>390</v>
      </c>
      <c r="E334" s="101">
        <v>2</v>
      </c>
      <c r="F334" s="1">
        <v>0</v>
      </c>
      <c r="G334" s="58">
        <f>E334+(E334*F334)</f>
        <v>2</v>
      </c>
      <c r="H334" s="4" t="s">
        <v>11</v>
      </c>
      <c r="I334" s="242">
        <v>0</v>
      </c>
      <c r="J334" s="230">
        <f t="shared" si="295"/>
        <v>0</v>
      </c>
      <c r="K334" s="198">
        <f t="shared" si="259"/>
        <v>121.60000000000001</v>
      </c>
      <c r="L334" s="23"/>
      <c r="M334" s="23">
        <f t="shared" si="293"/>
        <v>0</v>
      </c>
      <c r="N334" s="231">
        <f>M334*K334</f>
        <v>0</v>
      </c>
      <c r="O334" s="279">
        <f t="shared" ref="O334:O338" si="297">J334+N334</f>
        <v>0</v>
      </c>
      <c r="P334" s="65"/>
    </row>
    <row r="335" spans="1:16" x14ac:dyDescent="0.3">
      <c r="A335" s="26"/>
      <c r="B335" s="107"/>
      <c r="C335" s="27"/>
      <c r="D335" s="12" t="s">
        <v>391</v>
      </c>
      <c r="E335" s="101">
        <v>2</v>
      </c>
      <c r="F335" s="1">
        <v>0</v>
      </c>
      <c r="G335" s="58">
        <f>E335+(E335*F335)</f>
        <v>2</v>
      </c>
      <c r="H335" s="4" t="s">
        <v>11</v>
      </c>
      <c r="I335" s="242">
        <v>0</v>
      </c>
      <c r="J335" s="230">
        <f t="shared" si="295"/>
        <v>0</v>
      </c>
      <c r="K335" s="198">
        <f t="shared" si="259"/>
        <v>121.60000000000001</v>
      </c>
      <c r="L335" s="23"/>
      <c r="M335" s="23">
        <f t="shared" si="293"/>
        <v>0</v>
      </c>
      <c r="N335" s="231">
        <f>M335*K335</f>
        <v>0</v>
      </c>
      <c r="O335" s="279">
        <f t="shared" si="297"/>
        <v>0</v>
      </c>
      <c r="P335" s="65"/>
    </row>
    <row r="336" spans="1:16" x14ac:dyDescent="0.3">
      <c r="A336" s="26"/>
      <c r="B336" s="107"/>
      <c r="C336" s="27"/>
      <c r="D336" s="12" t="s">
        <v>392</v>
      </c>
      <c r="E336" s="101">
        <v>2</v>
      </c>
      <c r="F336" s="1">
        <v>0</v>
      </c>
      <c r="G336" s="58">
        <f>E336+(E336*F336)</f>
        <v>2</v>
      </c>
      <c r="H336" s="4" t="s">
        <v>11</v>
      </c>
      <c r="I336" s="242">
        <v>0</v>
      </c>
      <c r="J336" s="230">
        <f t="shared" si="295"/>
        <v>0</v>
      </c>
      <c r="K336" s="198">
        <f t="shared" si="259"/>
        <v>121.60000000000001</v>
      </c>
      <c r="L336" s="23"/>
      <c r="M336" s="23">
        <f t="shared" si="293"/>
        <v>0</v>
      </c>
      <c r="N336" s="231">
        <f>M336*K336</f>
        <v>0</v>
      </c>
      <c r="O336" s="279">
        <f t="shared" si="297"/>
        <v>0</v>
      </c>
      <c r="P336" s="65"/>
    </row>
    <row r="337" spans="1:16" x14ac:dyDescent="0.3">
      <c r="A337" s="26"/>
      <c r="B337" s="107"/>
      <c r="C337" s="27"/>
      <c r="D337" s="12" t="s">
        <v>393</v>
      </c>
      <c r="E337" s="101">
        <v>4</v>
      </c>
      <c r="F337" s="1">
        <v>0</v>
      </c>
      <c r="G337" s="58">
        <f>E337+(E337*F337)</f>
        <v>4</v>
      </c>
      <c r="H337" s="4" t="s">
        <v>11</v>
      </c>
      <c r="I337" s="242">
        <v>0</v>
      </c>
      <c r="J337" s="230">
        <f t="shared" si="295"/>
        <v>0</v>
      </c>
      <c r="K337" s="198">
        <f t="shared" si="259"/>
        <v>121.60000000000001</v>
      </c>
      <c r="L337" s="23"/>
      <c r="M337" s="23">
        <f t="shared" si="293"/>
        <v>0</v>
      </c>
      <c r="N337" s="231">
        <f>M337*K337</f>
        <v>0</v>
      </c>
      <c r="O337" s="279">
        <f t="shared" si="297"/>
        <v>0</v>
      </c>
      <c r="P337" s="65"/>
    </row>
    <row r="338" spans="1:16" x14ac:dyDescent="0.3">
      <c r="A338" s="26"/>
      <c r="B338" s="107"/>
      <c r="C338" s="27"/>
      <c r="D338" s="12" t="s">
        <v>407</v>
      </c>
      <c r="E338" s="101">
        <v>2</v>
      </c>
      <c r="F338" s="1">
        <v>0</v>
      </c>
      <c r="G338" s="58">
        <f>E338+(E338*F338)</f>
        <v>2</v>
      </c>
      <c r="H338" s="4" t="s">
        <v>11</v>
      </c>
      <c r="I338" s="242">
        <v>0</v>
      </c>
      <c r="J338" s="230">
        <f t="shared" si="295"/>
        <v>0</v>
      </c>
      <c r="K338" s="198">
        <f t="shared" si="259"/>
        <v>121.60000000000001</v>
      </c>
      <c r="L338" s="23"/>
      <c r="M338" s="23">
        <f t="shared" si="293"/>
        <v>0</v>
      </c>
      <c r="N338" s="231">
        <f>M338*K338</f>
        <v>0</v>
      </c>
      <c r="O338" s="279">
        <f t="shared" si="297"/>
        <v>0</v>
      </c>
      <c r="P338" s="65"/>
    </row>
    <row r="339" spans="1:16" ht="15" customHeight="1" x14ac:dyDescent="0.3">
      <c r="A339" s="26">
        <v>16</v>
      </c>
      <c r="B339" s="107"/>
      <c r="C339" s="27"/>
      <c r="D339" s="12" t="s">
        <v>181</v>
      </c>
      <c r="E339" s="101">
        <v>1</v>
      </c>
      <c r="F339" s="199">
        <v>0</v>
      </c>
      <c r="G339" s="200">
        <f t="shared" ref="G339" si="298">E339+(E339*F339)</f>
        <v>1</v>
      </c>
      <c r="H339" s="153" t="s">
        <v>11</v>
      </c>
      <c r="I339" s="242">
        <v>0</v>
      </c>
      <c r="J339" s="254">
        <f>I339*G339</f>
        <v>0</v>
      </c>
      <c r="K339" s="198">
        <f t="shared" si="259"/>
        <v>121.60000000000001</v>
      </c>
      <c r="L339" s="23"/>
      <c r="M339" s="23">
        <f>L339*G339</f>
        <v>0</v>
      </c>
      <c r="N339" s="198">
        <f t="shared" ref="N339" si="299">M339*K339</f>
        <v>0</v>
      </c>
      <c r="O339" s="274">
        <f t="shared" ref="O339" si="300">J339+N339</f>
        <v>0</v>
      </c>
      <c r="P339" s="65"/>
    </row>
    <row r="340" spans="1:16" ht="15" thickBot="1" x14ac:dyDescent="0.35">
      <c r="A340" s="26"/>
      <c r="B340" s="32"/>
      <c r="C340" s="32"/>
      <c r="D340" s="48"/>
      <c r="E340" s="53"/>
      <c r="F340" s="1"/>
      <c r="G340" s="161"/>
      <c r="H340" s="17"/>
      <c r="I340" s="250"/>
      <c r="J340" s="240"/>
      <c r="K340" s="251"/>
      <c r="L340" s="23"/>
      <c r="M340" s="42"/>
      <c r="N340" s="240"/>
      <c r="O340" s="277"/>
      <c r="P340" s="66"/>
    </row>
    <row r="341" spans="1:16" s="69" customFormat="1" ht="16.2" thickBot="1" x14ac:dyDescent="0.35">
      <c r="A341" s="43"/>
      <c r="B341" s="44"/>
      <c r="C341" s="44"/>
      <c r="D341" s="67"/>
      <c r="E341" s="103"/>
      <c r="F341" s="45"/>
      <c r="G341" s="323" t="s">
        <v>36</v>
      </c>
      <c r="H341" s="324"/>
      <c r="I341" s="252">
        <f>SUM(J258:J340)</f>
        <v>0</v>
      </c>
      <c r="J341" s="325" t="s">
        <v>37</v>
      </c>
      <c r="K341" s="326"/>
      <c r="L341" s="23"/>
      <c r="M341" s="94"/>
      <c r="N341" s="260"/>
      <c r="O341" s="278"/>
      <c r="P341" s="68">
        <f>SUM(O258:O340)</f>
        <v>0</v>
      </c>
    </row>
    <row r="342" spans="1:16" ht="15" thickBot="1" x14ac:dyDescent="0.35">
      <c r="A342" s="70"/>
      <c r="B342" s="71"/>
      <c r="C342" s="72"/>
      <c r="D342" s="7"/>
      <c r="E342" s="104"/>
      <c r="F342" s="16"/>
      <c r="G342" s="161"/>
      <c r="H342" s="17"/>
      <c r="I342" s="239"/>
      <c r="J342" s="240"/>
      <c r="K342" s="240"/>
      <c r="L342" s="23"/>
      <c r="M342" s="49"/>
      <c r="N342" s="240"/>
      <c r="O342" s="271"/>
      <c r="P342" s="52"/>
    </row>
    <row r="343" spans="1:16" ht="30" customHeight="1" thickBot="1" x14ac:dyDescent="0.35">
      <c r="A343" s="305" t="s">
        <v>23</v>
      </c>
      <c r="B343" s="306"/>
      <c r="C343" s="306"/>
      <c r="D343" s="306"/>
      <c r="E343" s="306"/>
      <c r="F343" s="306"/>
      <c r="G343" s="306"/>
      <c r="H343" s="327"/>
      <c r="I343" s="253"/>
      <c r="J343" s="240"/>
      <c r="K343" s="240"/>
      <c r="L343" s="23"/>
      <c r="M343" s="3"/>
      <c r="N343" s="240"/>
      <c r="O343" s="271"/>
      <c r="P343" s="52"/>
    </row>
    <row r="344" spans="1:16" ht="20.100000000000001" customHeight="1" thickBot="1" x14ac:dyDescent="0.35">
      <c r="A344" s="320" t="s">
        <v>23</v>
      </c>
      <c r="B344" s="321"/>
      <c r="C344" s="321"/>
      <c r="D344" s="322" t="s">
        <v>17</v>
      </c>
      <c r="E344" s="56"/>
      <c r="F344" s="1"/>
      <c r="G344" s="58"/>
      <c r="H344" s="2"/>
      <c r="I344" s="239"/>
      <c r="J344" s="240"/>
      <c r="K344" s="240"/>
      <c r="L344" s="23"/>
      <c r="M344" s="3"/>
      <c r="N344" s="240"/>
      <c r="O344" s="271"/>
      <c r="P344" s="52"/>
    </row>
    <row r="345" spans="1:16" ht="43.2" x14ac:dyDescent="0.3">
      <c r="A345" s="31">
        <v>1</v>
      </c>
      <c r="B345" s="107"/>
      <c r="C345" s="90"/>
      <c r="D345" s="12" t="s">
        <v>182</v>
      </c>
      <c r="E345" s="101">
        <v>2</v>
      </c>
      <c r="F345" s="199">
        <v>0</v>
      </c>
      <c r="G345" s="200">
        <f t="shared" ref="G345:G361" si="301">E345+(E345*F345)</f>
        <v>2</v>
      </c>
      <c r="H345" s="153" t="s">
        <v>11</v>
      </c>
      <c r="I345" s="255"/>
      <c r="J345" s="198">
        <f t="shared" ref="J345:J361" si="302">I345*G345</f>
        <v>0</v>
      </c>
      <c r="K345" s="198">
        <f t="shared" ref="K345:K361" si="303">$K$4</f>
        <v>121.60000000000001</v>
      </c>
      <c r="L345" s="23"/>
      <c r="M345" s="201">
        <f t="shared" ref="M345:M361" si="304">L345*G345</f>
        <v>0</v>
      </c>
      <c r="N345" s="197">
        <f t="shared" ref="N345:N361" si="305">K345*M345</f>
        <v>0</v>
      </c>
      <c r="O345" s="274">
        <f t="shared" ref="O345:O361" si="306">J345+N345</f>
        <v>0</v>
      </c>
      <c r="P345" s="65"/>
    </row>
    <row r="346" spans="1:16" ht="57.6" x14ac:dyDescent="0.3">
      <c r="A346" s="31">
        <v>2</v>
      </c>
      <c r="B346" s="107"/>
      <c r="C346" s="20"/>
      <c r="D346" s="5" t="s">
        <v>183</v>
      </c>
      <c r="E346" s="101">
        <v>2</v>
      </c>
      <c r="F346" s="199">
        <v>0</v>
      </c>
      <c r="G346" s="200">
        <f t="shared" ref="G346:G354" si="307">E346+(E346*F346)</f>
        <v>2</v>
      </c>
      <c r="H346" s="153" t="s">
        <v>11</v>
      </c>
      <c r="I346" s="255"/>
      <c r="J346" s="198">
        <f t="shared" ref="J346:J354" si="308">I346*G346</f>
        <v>0</v>
      </c>
      <c r="K346" s="198">
        <f t="shared" si="303"/>
        <v>121.60000000000001</v>
      </c>
      <c r="L346" s="23"/>
      <c r="M346" s="201">
        <f t="shared" ref="M346:M354" si="309">L346*G346</f>
        <v>0</v>
      </c>
      <c r="N346" s="197">
        <f t="shared" ref="N346:N354" si="310">K346*M346</f>
        <v>0</v>
      </c>
      <c r="O346" s="274">
        <f t="shared" ref="O346:O354" si="311">J346+N346</f>
        <v>0</v>
      </c>
      <c r="P346" s="65"/>
    </row>
    <row r="347" spans="1:16" ht="43.2" x14ac:dyDescent="0.3">
      <c r="A347" s="31">
        <v>3</v>
      </c>
      <c r="B347" s="107"/>
      <c r="C347" s="20"/>
      <c r="D347" s="5" t="s">
        <v>184</v>
      </c>
      <c r="E347" s="101">
        <v>6</v>
      </c>
      <c r="F347" s="199">
        <v>0</v>
      </c>
      <c r="G347" s="200">
        <f t="shared" si="307"/>
        <v>6</v>
      </c>
      <c r="H347" s="153" t="s">
        <v>11</v>
      </c>
      <c r="I347" s="255"/>
      <c r="J347" s="198">
        <f t="shared" si="308"/>
        <v>0</v>
      </c>
      <c r="K347" s="198">
        <f t="shared" si="303"/>
        <v>121.60000000000001</v>
      </c>
      <c r="L347" s="23"/>
      <c r="M347" s="201">
        <f t="shared" si="309"/>
        <v>0</v>
      </c>
      <c r="N347" s="197">
        <f t="shared" si="310"/>
        <v>0</v>
      </c>
      <c r="O347" s="274">
        <f t="shared" si="311"/>
        <v>0</v>
      </c>
      <c r="P347" s="65"/>
    </row>
    <row r="348" spans="1:16" ht="57.6" x14ac:dyDescent="0.3">
      <c r="A348" s="31">
        <v>4</v>
      </c>
      <c r="B348" s="107"/>
      <c r="C348" s="20"/>
      <c r="D348" s="5" t="s">
        <v>185</v>
      </c>
      <c r="E348" s="101">
        <v>4</v>
      </c>
      <c r="F348" s="199">
        <v>0</v>
      </c>
      <c r="G348" s="200">
        <f t="shared" si="307"/>
        <v>4</v>
      </c>
      <c r="H348" s="153" t="s">
        <v>11</v>
      </c>
      <c r="I348" s="255"/>
      <c r="J348" s="198">
        <f t="shared" si="308"/>
        <v>0</v>
      </c>
      <c r="K348" s="198">
        <f t="shared" si="303"/>
        <v>121.60000000000001</v>
      </c>
      <c r="L348" s="23"/>
      <c r="M348" s="201">
        <f t="shared" si="309"/>
        <v>0</v>
      </c>
      <c r="N348" s="197">
        <f t="shared" si="310"/>
        <v>0</v>
      </c>
      <c r="O348" s="274">
        <f t="shared" si="311"/>
        <v>0</v>
      </c>
      <c r="P348" s="65"/>
    </row>
    <row r="349" spans="1:16" ht="43.2" x14ac:dyDescent="0.3">
      <c r="A349" s="31">
        <v>5</v>
      </c>
      <c r="B349" s="107"/>
      <c r="C349" s="20"/>
      <c r="D349" s="5" t="s">
        <v>186</v>
      </c>
      <c r="E349" s="101">
        <v>9</v>
      </c>
      <c r="F349" s="199">
        <v>0</v>
      </c>
      <c r="G349" s="200">
        <f t="shared" si="307"/>
        <v>9</v>
      </c>
      <c r="H349" s="153" t="s">
        <v>11</v>
      </c>
      <c r="I349" s="255"/>
      <c r="J349" s="198">
        <f t="shared" si="308"/>
        <v>0</v>
      </c>
      <c r="K349" s="198">
        <f t="shared" si="303"/>
        <v>121.60000000000001</v>
      </c>
      <c r="L349" s="23"/>
      <c r="M349" s="201">
        <f t="shared" si="309"/>
        <v>0</v>
      </c>
      <c r="N349" s="197">
        <f t="shared" si="310"/>
        <v>0</v>
      </c>
      <c r="O349" s="274">
        <f t="shared" si="311"/>
        <v>0</v>
      </c>
      <c r="P349" s="65"/>
    </row>
    <row r="350" spans="1:16" ht="43.2" x14ac:dyDescent="0.3">
      <c r="A350" s="31">
        <v>6</v>
      </c>
      <c r="B350" s="107"/>
      <c r="C350" s="20"/>
      <c r="D350" s="5" t="s">
        <v>187</v>
      </c>
      <c r="E350" s="101">
        <v>18</v>
      </c>
      <c r="F350" s="199">
        <v>0</v>
      </c>
      <c r="G350" s="200">
        <f t="shared" si="307"/>
        <v>18</v>
      </c>
      <c r="H350" s="153" t="s">
        <v>11</v>
      </c>
      <c r="I350" s="255"/>
      <c r="J350" s="198">
        <f t="shared" si="308"/>
        <v>0</v>
      </c>
      <c r="K350" s="198">
        <f t="shared" si="303"/>
        <v>121.60000000000001</v>
      </c>
      <c r="L350" s="23"/>
      <c r="M350" s="201">
        <f t="shared" si="309"/>
        <v>0</v>
      </c>
      <c r="N350" s="197">
        <f t="shared" si="310"/>
        <v>0</v>
      </c>
      <c r="O350" s="274">
        <f t="shared" si="311"/>
        <v>0</v>
      </c>
      <c r="P350" s="65"/>
    </row>
    <row r="351" spans="1:16" ht="43.2" x14ac:dyDescent="0.3">
      <c r="A351" s="31">
        <v>7</v>
      </c>
      <c r="B351" s="107"/>
      <c r="C351" s="20"/>
      <c r="D351" s="12" t="s">
        <v>188</v>
      </c>
      <c r="E351" s="101">
        <v>13</v>
      </c>
      <c r="F351" s="199">
        <v>0</v>
      </c>
      <c r="G351" s="200">
        <f t="shared" si="307"/>
        <v>13</v>
      </c>
      <c r="H351" s="153" t="s">
        <v>11</v>
      </c>
      <c r="I351" s="255"/>
      <c r="J351" s="198">
        <f t="shared" si="308"/>
        <v>0</v>
      </c>
      <c r="K351" s="198">
        <f t="shared" si="303"/>
        <v>121.60000000000001</v>
      </c>
      <c r="L351" s="23"/>
      <c r="M351" s="201">
        <f t="shared" si="309"/>
        <v>0</v>
      </c>
      <c r="N351" s="197">
        <f t="shared" si="310"/>
        <v>0</v>
      </c>
      <c r="O351" s="274">
        <f t="shared" si="311"/>
        <v>0</v>
      </c>
      <c r="P351" s="65"/>
    </row>
    <row r="352" spans="1:16" ht="57.6" x14ac:dyDescent="0.3">
      <c r="A352" s="31">
        <v>8</v>
      </c>
      <c r="B352" s="107"/>
      <c r="C352" s="20"/>
      <c r="D352" s="5" t="s">
        <v>189</v>
      </c>
      <c r="E352" s="101">
        <v>1</v>
      </c>
      <c r="F352" s="199">
        <v>0</v>
      </c>
      <c r="G352" s="200">
        <f t="shared" si="307"/>
        <v>1</v>
      </c>
      <c r="H352" s="153" t="s">
        <v>11</v>
      </c>
      <c r="I352" s="255"/>
      <c r="J352" s="198">
        <f t="shared" si="308"/>
        <v>0</v>
      </c>
      <c r="K352" s="198">
        <f t="shared" si="303"/>
        <v>121.60000000000001</v>
      </c>
      <c r="L352" s="23"/>
      <c r="M352" s="201">
        <f t="shared" si="309"/>
        <v>0</v>
      </c>
      <c r="N352" s="197">
        <f t="shared" si="310"/>
        <v>0</v>
      </c>
      <c r="O352" s="274">
        <f t="shared" si="311"/>
        <v>0</v>
      </c>
      <c r="P352" s="65"/>
    </row>
    <row r="353" spans="1:19" ht="43.2" x14ac:dyDescent="0.3">
      <c r="A353" s="31">
        <v>9</v>
      </c>
      <c r="B353" s="107"/>
      <c r="C353" s="90"/>
      <c r="D353" s="12" t="s">
        <v>190</v>
      </c>
      <c r="E353" s="101">
        <v>4</v>
      </c>
      <c r="F353" s="199">
        <v>0</v>
      </c>
      <c r="G353" s="200">
        <f t="shared" si="307"/>
        <v>4</v>
      </c>
      <c r="H353" s="153" t="s">
        <v>11</v>
      </c>
      <c r="I353" s="255"/>
      <c r="J353" s="198">
        <f t="shared" si="308"/>
        <v>0</v>
      </c>
      <c r="K353" s="198">
        <f t="shared" si="303"/>
        <v>121.60000000000001</v>
      </c>
      <c r="L353" s="23"/>
      <c r="M353" s="201">
        <f t="shared" si="309"/>
        <v>0</v>
      </c>
      <c r="N353" s="197">
        <f t="shared" si="310"/>
        <v>0</v>
      </c>
      <c r="O353" s="274">
        <f t="shared" si="311"/>
        <v>0</v>
      </c>
      <c r="P353" s="65"/>
    </row>
    <row r="354" spans="1:19" ht="43.2" x14ac:dyDescent="0.3">
      <c r="A354" s="31">
        <v>10</v>
      </c>
      <c r="B354" s="107"/>
      <c r="C354" s="20"/>
      <c r="D354" s="5" t="s">
        <v>191</v>
      </c>
      <c r="E354" s="101">
        <v>2</v>
      </c>
      <c r="F354" s="199">
        <v>0</v>
      </c>
      <c r="G354" s="200">
        <f t="shared" si="307"/>
        <v>2</v>
      </c>
      <c r="H354" s="153" t="s">
        <v>11</v>
      </c>
      <c r="I354" s="255"/>
      <c r="J354" s="198">
        <f t="shared" si="308"/>
        <v>0</v>
      </c>
      <c r="K354" s="198">
        <f t="shared" si="303"/>
        <v>121.60000000000001</v>
      </c>
      <c r="L354" s="23"/>
      <c r="M354" s="201">
        <f t="shared" si="309"/>
        <v>0</v>
      </c>
      <c r="N354" s="197">
        <f t="shared" si="310"/>
        <v>0</v>
      </c>
      <c r="O354" s="274">
        <f t="shared" si="311"/>
        <v>0</v>
      </c>
      <c r="P354" s="65"/>
    </row>
    <row r="355" spans="1:19" ht="57.6" x14ac:dyDescent="0.3">
      <c r="A355" s="31">
        <v>11</v>
      </c>
      <c r="B355" s="107"/>
      <c r="C355" s="20"/>
      <c r="D355" s="5" t="s">
        <v>192</v>
      </c>
      <c r="E355" s="101">
        <v>5</v>
      </c>
      <c r="F355" s="199">
        <v>0</v>
      </c>
      <c r="G355" s="200">
        <f t="shared" si="301"/>
        <v>5</v>
      </c>
      <c r="H355" s="153" t="s">
        <v>11</v>
      </c>
      <c r="I355" s="255"/>
      <c r="J355" s="198">
        <f t="shared" si="302"/>
        <v>0</v>
      </c>
      <c r="K355" s="198">
        <f t="shared" si="303"/>
        <v>121.60000000000001</v>
      </c>
      <c r="L355" s="23"/>
      <c r="M355" s="201">
        <f t="shared" si="304"/>
        <v>0</v>
      </c>
      <c r="N355" s="197">
        <f t="shared" si="305"/>
        <v>0</v>
      </c>
      <c r="O355" s="274">
        <f t="shared" si="306"/>
        <v>0</v>
      </c>
      <c r="P355" s="65"/>
    </row>
    <row r="356" spans="1:19" ht="57.6" x14ac:dyDescent="0.3">
      <c r="A356" s="31">
        <v>12</v>
      </c>
      <c r="B356" s="107"/>
      <c r="C356" s="20"/>
      <c r="D356" s="5" t="s">
        <v>193</v>
      </c>
      <c r="E356" s="101">
        <v>1</v>
      </c>
      <c r="F356" s="199">
        <v>0</v>
      </c>
      <c r="G356" s="200">
        <f t="shared" si="301"/>
        <v>1</v>
      </c>
      <c r="H356" s="153" t="s">
        <v>11</v>
      </c>
      <c r="I356" s="255"/>
      <c r="J356" s="198">
        <f t="shared" si="302"/>
        <v>0</v>
      </c>
      <c r="K356" s="198">
        <f t="shared" si="303"/>
        <v>121.60000000000001</v>
      </c>
      <c r="L356" s="23"/>
      <c r="M356" s="201">
        <f t="shared" si="304"/>
        <v>0</v>
      </c>
      <c r="N356" s="197">
        <f t="shared" si="305"/>
        <v>0</v>
      </c>
      <c r="O356" s="274">
        <f t="shared" si="306"/>
        <v>0</v>
      </c>
      <c r="P356" s="65"/>
    </row>
    <row r="357" spans="1:19" ht="43.2" x14ac:dyDescent="0.3">
      <c r="A357" s="31">
        <v>13</v>
      </c>
      <c r="B357" s="107"/>
      <c r="C357" s="20"/>
      <c r="D357" s="5" t="s">
        <v>194</v>
      </c>
      <c r="E357" s="101">
        <v>2</v>
      </c>
      <c r="F357" s="199">
        <v>0</v>
      </c>
      <c r="G357" s="200">
        <f t="shared" si="301"/>
        <v>2</v>
      </c>
      <c r="H357" s="153" t="s">
        <v>11</v>
      </c>
      <c r="I357" s="255"/>
      <c r="J357" s="198">
        <f t="shared" si="302"/>
        <v>0</v>
      </c>
      <c r="K357" s="198">
        <f t="shared" si="303"/>
        <v>121.60000000000001</v>
      </c>
      <c r="L357" s="23"/>
      <c r="M357" s="201">
        <f t="shared" si="304"/>
        <v>0</v>
      </c>
      <c r="N357" s="197">
        <f t="shared" si="305"/>
        <v>0</v>
      </c>
      <c r="O357" s="274">
        <f t="shared" si="306"/>
        <v>0</v>
      </c>
      <c r="P357" s="65"/>
    </row>
    <row r="358" spans="1:19" ht="57.6" x14ac:dyDescent="0.3">
      <c r="A358" s="31">
        <v>14</v>
      </c>
      <c r="B358" s="107"/>
      <c r="C358" s="20"/>
      <c r="D358" s="5" t="s">
        <v>195</v>
      </c>
      <c r="E358" s="101">
        <v>1</v>
      </c>
      <c r="F358" s="199">
        <v>0</v>
      </c>
      <c r="G358" s="200">
        <f t="shared" si="301"/>
        <v>1</v>
      </c>
      <c r="H358" s="153" t="s">
        <v>11</v>
      </c>
      <c r="I358" s="255"/>
      <c r="J358" s="198">
        <f t="shared" si="302"/>
        <v>0</v>
      </c>
      <c r="K358" s="198">
        <f t="shared" si="303"/>
        <v>121.60000000000001</v>
      </c>
      <c r="L358" s="23"/>
      <c r="M358" s="201">
        <f t="shared" si="304"/>
        <v>0</v>
      </c>
      <c r="N358" s="197">
        <f t="shared" si="305"/>
        <v>0</v>
      </c>
      <c r="O358" s="274">
        <f t="shared" si="306"/>
        <v>0</v>
      </c>
      <c r="P358" s="65"/>
    </row>
    <row r="359" spans="1:19" ht="43.2" x14ac:dyDescent="0.3">
      <c r="A359" s="31">
        <v>15</v>
      </c>
      <c r="B359" s="107"/>
      <c r="C359" s="20"/>
      <c r="D359" s="5" t="s">
        <v>196</v>
      </c>
      <c r="E359" s="101">
        <v>4</v>
      </c>
      <c r="F359" s="199">
        <v>0</v>
      </c>
      <c r="G359" s="200">
        <f t="shared" si="301"/>
        <v>4</v>
      </c>
      <c r="H359" s="153" t="s">
        <v>11</v>
      </c>
      <c r="I359" s="255"/>
      <c r="J359" s="198">
        <f t="shared" si="302"/>
        <v>0</v>
      </c>
      <c r="K359" s="198">
        <f t="shared" si="303"/>
        <v>121.60000000000001</v>
      </c>
      <c r="L359" s="23"/>
      <c r="M359" s="201">
        <f t="shared" si="304"/>
        <v>0</v>
      </c>
      <c r="N359" s="197">
        <f t="shared" si="305"/>
        <v>0</v>
      </c>
      <c r="O359" s="274">
        <f t="shared" si="306"/>
        <v>0</v>
      </c>
      <c r="P359" s="65"/>
    </row>
    <row r="360" spans="1:19" ht="57.6" x14ac:dyDescent="0.3">
      <c r="A360" s="31">
        <v>16</v>
      </c>
      <c r="B360" s="107"/>
      <c r="C360" s="20"/>
      <c r="D360" s="12" t="s">
        <v>197</v>
      </c>
      <c r="E360" s="101">
        <v>3</v>
      </c>
      <c r="F360" s="199">
        <v>0</v>
      </c>
      <c r="G360" s="200">
        <f t="shared" si="301"/>
        <v>3</v>
      </c>
      <c r="H360" s="153" t="s">
        <v>11</v>
      </c>
      <c r="I360" s="255"/>
      <c r="J360" s="198">
        <f t="shared" si="302"/>
        <v>0</v>
      </c>
      <c r="K360" s="198">
        <f t="shared" si="303"/>
        <v>121.60000000000001</v>
      </c>
      <c r="L360" s="23"/>
      <c r="M360" s="201">
        <f t="shared" si="304"/>
        <v>0</v>
      </c>
      <c r="N360" s="197">
        <f t="shared" si="305"/>
        <v>0</v>
      </c>
      <c r="O360" s="274">
        <f t="shared" si="306"/>
        <v>0</v>
      </c>
      <c r="P360" s="65"/>
    </row>
    <row r="361" spans="1:19" ht="43.2" x14ac:dyDescent="0.3">
      <c r="A361" s="31">
        <v>17</v>
      </c>
      <c r="B361" s="107"/>
      <c r="C361" s="20"/>
      <c r="D361" s="5" t="s">
        <v>198</v>
      </c>
      <c r="E361" s="101">
        <v>2</v>
      </c>
      <c r="F361" s="199">
        <v>0</v>
      </c>
      <c r="G361" s="200">
        <f t="shared" si="301"/>
        <v>2</v>
      </c>
      <c r="H361" s="153" t="s">
        <v>11</v>
      </c>
      <c r="I361" s="255"/>
      <c r="J361" s="198">
        <f t="shared" si="302"/>
        <v>0</v>
      </c>
      <c r="K361" s="198">
        <f t="shared" si="303"/>
        <v>121.60000000000001</v>
      </c>
      <c r="L361" s="23"/>
      <c r="M361" s="201">
        <f t="shared" si="304"/>
        <v>0</v>
      </c>
      <c r="N361" s="197">
        <f t="shared" si="305"/>
        <v>0</v>
      </c>
      <c r="O361" s="274">
        <f t="shared" si="306"/>
        <v>0</v>
      </c>
      <c r="P361" s="65"/>
    </row>
    <row r="362" spans="1:19" ht="43.2" x14ac:dyDescent="0.3">
      <c r="A362" s="31">
        <v>18</v>
      </c>
      <c r="B362" s="107"/>
      <c r="C362" s="90"/>
      <c r="D362" s="12" t="s">
        <v>199</v>
      </c>
      <c r="E362" s="101">
        <v>4</v>
      </c>
      <c r="F362" s="199">
        <v>0</v>
      </c>
      <c r="G362" s="200">
        <f t="shared" ref="G362:G364" si="312">E362+(E362*F362)</f>
        <v>4</v>
      </c>
      <c r="H362" s="153" t="s">
        <v>11</v>
      </c>
      <c r="I362" s="255"/>
      <c r="J362" s="198">
        <f t="shared" ref="J362:J364" si="313">I362*G362</f>
        <v>0</v>
      </c>
      <c r="K362" s="198">
        <f t="shared" ref="K362:K376" si="314">$K$4</f>
        <v>121.60000000000001</v>
      </c>
      <c r="L362" s="23"/>
      <c r="M362" s="201">
        <f t="shared" ref="M362:M364" si="315">L362*G362</f>
        <v>0</v>
      </c>
      <c r="N362" s="197">
        <f t="shared" ref="N362:N364" si="316">K362*M362</f>
        <v>0</v>
      </c>
      <c r="O362" s="274">
        <f t="shared" ref="O362:O364" si="317">J362+N362</f>
        <v>0</v>
      </c>
      <c r="P362" s="65"/>
    </row>
    <row r="363" spans="1:19" ht="43.2" x14ac:dyDescent="0.3">
      <c r="A363" s="31">
        <v>19</v>
      </c>
      <c r="B363" s="107"/>
      <c r="C363" s="20"/>
      <c r="D363" s="5" t="s">
        <v>200</v>
      </c>
      <c r="E363" s="101">
        <v>4</v>
      </c>
      <c r="F363" s="199">
        <v>0</v>
      </c>
      <c r="G363" s="200">
        <f t="shared" si="312"/>
        <v>4</v>
      </c>
      <c r="H363" s="153" t="s">
        <v>11</v>
      </c>
      <c r="I363" s="255"/>
      <c r="J363" s="198">
        <f t="shared" si="313"/>
        <v>0</v>
      </c>
      <c r="K363" s="198">
        <f t="shared" si="314"/>
        <v>121.60000000000001</v>
      </c>
      <c r="L363" s="23"/>
      <c r="M363" s="201">
        <f t="shared" si="315"/>
        <v>0</v>
      </c>
      <c r="N363" s="197">
        <f t="shared" si="316"/>
        <v>0</v>
      </c>
      <c r="O363" s="274">
        <f t="shared" si="317"/>
        <v>0</v>
      </c>
      <c r="P363" s="65"/>
    </row>
    <row r="364" spans="1:19" x14ac:dyDescent="0.3">
      <c r="A364" s="31">
        <v>20</v>
      </c>
      <c r="B364" s="107"/>
      <c r="C364" s="20"/>
      <c r="D364" s="5" t="s">
        <v>201</v>
      </c>
      <c r="E364" s="101">
        <v>3</v>
      </c>
      <c r="F364" s="199">
        <v>0</v>
      </c>
      <c r="G364" s="200">
        <f t="shared" si="312"/>
        <v>3</v>
      </c>
      <c r="H364" s="153" t="s">
        <v>11</v>
      </c>
      <c r="I364" s="255"/>
      <c r="J364" s="198">
        <f t="shared" si="313"/>
        <v>0</v>
      </c>
      <c r="K364" s="198">
        <f t="shared" si="314"/>
        <v>121.60000000000001</v>
      </c>
      <c r="L364" s="23"/>
      <c r="M364" s="201">
        <f t="shared" si="315"/>
        <v>0</v>
      </c>
      <c r="N364" s="197">
        <f t="shared" si="316"/>
        <v>0</v>
      </c>
      <c r="O364" s="274">
        <f t="shared" si="317"/>
        <v>0</v>
      </c>
      <c r="P364" s="65"/>
    </row>
    <row r="365" spans="1:19" ht="15" thickBot="1" x14ac:dyDescent="0.35">
      <c r="A365" s="31"/>
      <c r="B365" s="107"/>
      <c r="C365" s="20"/>
      <c r="D365" s="5"/>
      <c r="E365" s="101"/>
      <c r="F365" s="199"/>
      <c r="G365" s="200"/>
      <c r="H365" s="153"/>
      <c r="I365" s="197"/>
      <c r="J365" s="198"/>
      <c r="K365" s="198"/>
      <c r="L365" s="23"/>
      <c r="M365" s="201"/>
      <c r="N365" s="197"/>
      <c r="O365" s="274"/>
      <c r="P365" s="65"/>
    </row>
    <row r="366" spans="1:19" ht="20.100000000000001" customHeight="1" thickBot="1" x14ac:dyDescent="0.35">
      <c r="A366" s="320" t="s">
        <v>93</v>
      </c>
      <c r="B366" s="321"/>
      <c r="C366" s="321"/>
      <c r="D366" s="322" t="s">
        <v>17</v>
      </c>
      <c r="E366" s="56"/>
      <c r="F366" s="199"/>
      <c r="G366" s="200"/>
      <c r="H366" s="202"/>
      <c r="I366" s="246"/>
      <c r="J366" s="197"/>
      <c r="K366" s="197"/>
      <c r="L366" s="23"/>
      <c r="M366" s="35"/>
      <c r="N366" s="197"/>
      <c r="O366" s="275"/>
      <c r="P366" s="52"/>
    </row>
    <row r="367" spans="1:19" ht="28.8" x14ac:dyDescent="0.3">
      <c r="A367" s="31">
        <v>1</v>
      </c>
      <c r="B367" s="107"/>
      <c r="C367" s="90"/>
      <c r="D367" s="12" t="s">
        <v>202</v>
      </c>
      <c r="E367" s="101">
        <v>2</v>
      </c>
      <c r="F367" s="199">
        <v>0</v>
      </c>
      <c r="G367" s="200">
        <f t="shared" ref="G367" si="318">E367+(E367*F367)</f>
        <v>2</v>
      </c>
      <c r="H367" s="153" t="s">
        <v>11</v>
      </c>
      <c r="I367" s="255"/>
      <c r="J367" s="198">
        <f t="shared" ref="J367" si="319">I367*G367</f>
        <v>0</v>
      </c>
      <c r="K367" s="198">
        <f t="shared" si="314"/>
        <v>121.60000000000001</v>
      </c>
      <c r="L367" s="23"/>
      <c r="M367" s="201">
        <f t="shared" ref="M367" si="320">L367*G367</f>
        <v>0</v>
      </c>
      <c r="N367" s="197">
        <f t="shared" ref="N367" si="321">K367*M367</f>
        <v>0</v>
      </c>
      <c r="O367" s="274">
        <f t="shared" ref="O367" si="322">J367+N367</f>
        <v>0</v>
      </c>
      <c r="P367" s="65"/>
    </row>
    <row r="368" spans="1:19" s="24" customFormat="1" ht="15" thickBot="1" x14ac:dyDescent="0.35">
      <c r="A368" s="19"/>
      <c r="B368" s="40"/>
      <c r="C368" s="40"/>
      <c r="D368" s="48"/>
      <c r="E368" s="102"/>
      <c r="F368" s="209"/>
      <c r="G368" s="210"/>
      <c r="H368" s="211"/>
      <c r="I368" s="248"/>
      <c r="J368" s="248"/>
      <c r="K368" s="248"/>
      <c r="L368" s="23"/>
      <c r="M368" s="212"/>
      <c r="N368" s="198"/>
      <c r="O368" s="276"/>
      <c r="P368" s="52"/>
      <c r="Q368" s="13"/>
      <c r="S368" s="13"/>
    </row>
    <row r="369" spans="1:19" ht="20.100000000000001" customHeight="1" thickBot="1" x14ac:dyDescent="0.35">
      <c r="A369" s="320" t="s">
        <v>94</v>
      </c>
      <c r="B369" s="321"/>
      <c r="C369" s="321"/>
      <c r="D369" s="322" t="s">
        <v>17</v>
      </c>
      <c r="E369" s="56"/>
      <c r="F369" s="199"/>
      <c r="G369" s="200"/>
      <c r="H369" s="202"/>
      <c r="I369" s="246"/>
      <c r="J369" s="197"/>
      <c r="K369" s="197"/>
      <c r="L369" s="23"/>
      <c r="M369" s="35"/>
      <c r="N369" s="197"/>
      <c r="O369" s="275"/>
      <c r="P369" s="52"/>
    </row>
    <row r="370" spans="1:19" ht="43.2" x14ac:dyDescent="0.3">
      <c r="A370" s="31">
        <v>1</v>
      </c>
      <c r="B370" s="107"/>
      <c r="C370" s="90"/>
      <c r="D370" s="12" t="s">
        <v>297</v>
      </c>
      <c r="E370" s="101">
        <v>2</v>
      </c>
      <c r="F370" s="199">
        <v>0</v>
      </c>
      <c r="G370" s="200">
        <f t="shared" ref="G370" si="323">E370+(E370*F370)</f>
        <v>2</v>
      </c>
      <c r="H370" s="153" t="s">
        <v>11</v>
      </c>
      <c r="I370" s="255"/>
      <c r="J370" s="198">
        <f t="shared" ref="J370" si="324">I370*G370</f>
        <v>0</v>
      </c>
      <c r="K370" s="198">
        <f t="shared" si="314"/>
        <v>121.60000000000001</v>
      </c>
      <c r="L370" s="23"/>
      <c r="M370" s="201">
        <f t="shared" ref="M370" si="325">L370*G370</f>
        <v>0</v>
      </c>
      <c r="N370" s="197">
        <f t="shared" ref="N370" si="326">K370*M370</f>
        <v>0</v>
      </c>
      <c r="O370" s="274">
        <f t="shared" ref="O370" si="327">J370+N370</f>
        <v>0</v>
      </c>
      <c r="P370" s="65"/>
    </row>
    <row r="371" spans="1:19" s="24" customFormat="1" ht="15" thickBot="1" x14ac:dyDescent="0.35">
      <c r="A371" s="19"/>
      <c r="B371" s="40"/>
      <c r="C371" s="40"/>
      <c r="D371" s="48"/>
      <c r="E371" s="102"/>
      <c r="F371" s="209"/>
      <c r="G371" s="210"/>
      <c r="H371" s="211"/>
      <c r="I371" s="248"/>
      <c r="J371" s="248"/>
      <c r="K371" s="248"/>
      <c r="L371" s="23"/>
      <c r="M371" s="212"/>
      <c r="N371" s="198"/>
      <c r="O371" s="276"/>
      <c r="P371" s="52"/>
      <c r="Q371" s="13"/>
      <c r="S371" s="13"/>
    </row>
    <row r="372" spans="1:19" ht="20.100000000000001" customHeight="1" thickBot="1" x14ac:dyDescent="0.35">
      <c r="A372" s="320" t="s">
        <v>92</v>
      </c>
      <c r="B372" s="321"/>
      <c r="C372" s="321"/>
      <c r="D372" s="322" t="s">
        <v>17</v>
      </c>
      <c r="E372" s="56"/>
      <c r="F372" s="199"/>
      <c r="G372" s="200"/>
      <c r="H372" s="202"/>
      <c r="I372" s="246"/>
      <c r="J372" s="197"/>
      <c r="K372" s="197"/>
      <c r="L372" s="23"/>
      <c r="M372" s="35"/>
      <c r="N372" s="197"/>
      <c r="O372" s="275"/>
      <c r="P372" s="52"/>
    </row>
    <row r="373" spans="1:19" ht="28.8" x14ac:dyDescent="0.3">
      <c r="A373" s="31">
        <v>1</v>
      </c>
      <c r="B373" s="107"/>
      <c r="C373" s="90"/>
      <c r="D373" s="5" t="s">
        <v>296</v>
      </c>
      <c r="E373" s="101">
        <v>1</v>
      </c>
      <c r="F373" s="199">
        <v>0</v>
      </c>
      <c r="G373" s="200">
        <f t="shared" ref="G373:G375" si="328">E373+(E373*F373)</f>
        <v>1</v>
      </c>
      <c r="H373" s="153" t="s">
        <v>11</v>
      </c>
      <c r="I373" s="197">
        <v>35</v>
      </c>
      <c r="J373" s="198">
        <f t="shared" ref="J373:J375" si="329">I373*G373</f>
        <v>35</v>
      </c>
      <c r="K373" s="198">
        <f t="shared" si="314"/>
        <v>121.60000000000001</v>
      </c>
      <c r="L373" s="23"/>
      <c r="M373" s="201">
        <f t="shared" ref="M373:M375" si="330">L373*G373</f>
        <v>0</v>
      </c>
      <c r="N373" s="197">
        <f t="shared" ref="N373:N375" si="331">K373*M373</f>
        <v>0</v>
      </c>
      <c r="O373" s="274">
        <f t="shared" ref="O373:O375" si="332">J373+N373</f>
        <v>35</v>
      </c>
      <c r="P373" s="65"/>
    </row>
    <row r="374" spans="1:19" x14ac:dyDescent="0.3">
      <c r="A374" s="31">
        <v>2</v>
      </c>
      <c r="B374" s="107"/>
      <c r="C374" s="20"/>
      <c r="D374" s="5" t="s">
        <v>260</v>
      </c>
      <c r="E374" s="101">
        <v>14</v>
      </c>
      <c r="F374" s="199">
        <v>0</v>
      </c>
      <c r="G374" s="200">
        <f t="shared" si="328"/>
        <v>14</v>
      </c>
      <c r="H374" s="153" t="s">
        <v>11</v>
      </c>
      <c r="I374" s="197">
        <v>15.5</v>
      </c>
      <c r="J374" s="198">
        <f t="shared" si="329"/>
        <v>217</v>
      </c>
      <c r="K374" s="198">
        <f t="shared" si="314"/>
        <v>121.60000000000001</v>
      </c>
      <c r="L374" s="23"/>
      <c r="M374" s="201">
        <f t="shared" si="330"/>
        <v>0</v>
      </c>
      <c r="N374" s="197">
        <f t="shared" si="331"/>
        <v>0</v>
      </c>
      <c r="O374" s="274">
        <f t="shared" si="332"/>
        <v>217</v>
      </c>
      <c r="P374" s="65"/>
    </row>
    <row r="375" spans="1:19" x14ac:dyDescent="0.3">
      <c r="A375" s="31">
        <v>3</v>
      </c>
      <c r="B375" s="107"/>
      <c r="C375" s="20"/>
      <c r="D375" s="5" t="s">
        <v>261</v>
      </c>
      <c r="E375" s="101">
        <v>56</v>
      </c>
      <c r="F375" s="199">
        <v>0</v>
      </c>
      <c r="G375" s="200">
        <f t="shared" si="328"/>
        <v>56</v>
      </c>
      <c r="H375" s="153" t="s">
        <v>11</v>
      </c>
      <c r="I375" s="197">
        <v>1.2</v>
      </c>
      <c r="J375" s="198">
        <f t="shared" si="329"/>
        <v>67.2</v>
      </c>
      <c r="K375" s="198">
        <f t="shared" si="314"/>
        <v>121.60000000000001</v>
      </c>
      <c r="L375" s="23"/>
      <c r="M375" s="201">
        <f t="shared" si="330"/>
        <v>0</v>
      </c>
      <c r="N375" s="197">
        <f t="shared" si="331"/>
        <v>0</v>
      </c>
      <c r="O375" s="274">
        <f t="shared" si="332"/>
        <v>67.2</v>
      </c>
      <c r="P375" s="65"/>
    </row>
    <row r="376" spans="1:19" x14ac:dyDescent="0.3">
      <c r="A376" s="31">
        <v>4</v>
      </c>
      <c r="B376" s="107"/>
      <c r="C376" s="90"/>
      <c r="D376" s="12" t="s">
        <v>262</v>
      </c>
      <c r="E376" s="101">
        <v>224</v>
      </c>
      <c r="F376" s="199">
        <v>0</v>
      </c>
      <c r="G376" s="200">
        <f t="shared" ref="G376" si="333">E376+(E376*F376)</f>
        <v>224</v>
      </c>
      <c r="H376" s="153" t="s">
        <v>11</v>
      </c>
      <c r="I376" s="197">
        <v>1.37</v>
      </c>
      <c r="J376" s="198">
        <f t="shared" ref="J376" si="334">I376*G376</f>
        <v>306.88</v>
      </c>
      <c r="K376" s="198">
        <f t="shared" si="314"/>
        <v>121.60000000000001</v>
      </c>
      <c r="L376" s="23"/>
      <c r="M376" s="201">
        <f t="shared" ref="M376" si="335">L376*G376</f>
        <v>0</v>
      </c>
      <c r="N376" s="197">
        <f t="shared" ref="N376" si="336">K376*M376</f>
        <v>0</v>
      </c>
      <c r="O376" s="274">
        <f t="shared" ref="O376" si="337">J376+N376</f>
        <v>306.88</v>
      </c>
      <c r="P376" s="65"/>
    </row>
    <row r="377" spans="1:19" s="24" customFormat="1" ht="15" thickBot="1" x14ac:dyDescent="0.35">
      <c r="A377" s="19"/>
      <c r="B377" s="40"/>
      <c r="C377" s="40"/>
      <c r="D377" s="48"/>
      <c r="E377" s="102"/>
      <c r="F377" s="47"/>
      <c r="G377" s="161"/>
      <c r="H377" s="46"/>
      <c r="I377" s="256"/>
      <c r="J377" s="256"/>
      <c r="K377" s="256"/>
      <c r="L377" s="23"/>
      <c r="M377" s="50"/>
      <c r="N377" s="242"/>
      <c r="O377" s="277"/>
      <c r="P377" s="52"/>
      <c r="Q377" s="13"/>
      <c r="S377" s="13"/>
    </row>
    <row r="378" spans="1:19" s="24" customFormat="1" ht="30" customHeight="1" thickBot="1" x14ac:dyDescent="0.35">
      <c r="A378" s="19"/>
      <c r="B378" s="40"/>
      <c r="C378" s="57"/>
      <c r="D378" s="314" t="s">
        <v>412</v>
      </c>
      <c r="E378" s="315"/>
      <c r="F378" s="315"/>
      <c r="G378" s="315"/>
      <c r="H378" s="315"/>
      <c r="I378" s="315"/>
      <c r="J378" s="316"/>
      <c r="K378" s="249"/>
      <c r="L378" s="23"/>
      <c r="M378" s="50"/>
      <c r="N378" s="242"/>
      <c r="O378" s="273">
        <f>J378</f>
        <v>0</v>
      </c>
      <c r="P378" s="52"/>
      <c r="Q378" s="13"/>
      <c r="S378" s="13"/>
    </row>
    <row r="379" spans="1:19" ht="15" thickBot="1" x14ac:dyDescent="0.35">
      <c r="A379" s="26"/>
      <c r="B379" s="32"/>
      <c r="C379" s="32"/>
      <c r="D379" s="48"/>
      <c r="E379" s="53"/>
      <c r="F379" s="1"/>
      <c r="G379" s="161"/>
      <c r="H379" s="17"/>
      <c r="I379" s="250"/>
      <c r="J379" s="240"/>
      <c r="K379" s="251"/>
      <c r="L379" s="23"/>
      <c r="M379" s="42"/>
      <c r="N379" s="240"/>
      <c r="O379" s="277"/>
      <c r="P379" s="74"/>
    </row>
    <row r="380" spans="1:19" s="69" customFormat="1" ht="16.2" thickBot="1" x14ac:dyDescent="0.35">
      <c r="A380" s="43"/>
      <c r="B380" s="44"/>
      <c r="C380" s="44"/>
      <c r="D380" s="67"/>
      <c r="E380" s="103"/>
      <c r="F380" s="45"/>
      <c r="G380" s="323" t="s">
        <v>36</v>
      </c>
      <c r="H380" s="324"/>
      <c r="I380" s="252">
        <f>SUM(J344:J379)</f>
        <v>626.07999999999993</v>
      </c>
      <c r="J380" s="325" t="s">
        <v>37</v>
      </c>
      <c r="K380" s="326"/>
      <c r="L380" s="23"/>
      <c r="M380" s="94"/>
      <c r="N380" s="260"/>
      <c r="O380" s="280"/>
      <c r="P380" s="68">
        <f>SUM(O344:O379)</f>
        <v>626.07999999999993</v>
      </c>
    </row>
    <row r="381" spans="1:19" ht="15" thickBot="1" x14ac:dyDescent="0.35">
      <c r="A381" s="26"/>
      <c r="B381" s="32"/>
      <c r="C381" s="32"/>
      <c r="D381" s="11"/>
      <c r="E381" s="101"/>
      <c r="F381" s="1"/>
      <c r="G381" s="58"/>
      <c r="H381" s="2"/>
      <c r="I381" s="239"/>
      <c r="J381" s="240"/>
      <c r="K381" s="240"/>
      <c r="L381" s="23"/>
      <c r="M381" s="3"/>
      <c r="N381" s="240"/>
      <c r="O381" s="271"/>
      <c r="P381" s="65"/>
    </row>
    <row r="382" spans="1:19" ht="30" customHeight="1" thickBot="1" x14ac:dyDescent="0.35">
      <c r="A382" s="305" t="s">
        <v>25</v>
      </c>
      <c r="B382" s="306"/>
      <c r="C382" s="306"/>
      <c r="D382" s="306"/>
      <c r="E382" s="306"/>
      <c r="F382" s="306"/>
      <c r="G382" s="306"/>
      <c r="H382" s="327"/>
      <c r="I382" s="253"/>
      <c r="J382" s="240"/>
      <c r="K382" s="240"/>
      <c r="L382" s="23"/>
      <c r="M382" s="3"/>
      <c r="N382" s="240"/>
      <c r="O382" s="271"/>
      <c r="P382" s="52"/>
    </row>
    <row r="383" spans="1:19" s="24" customFormat="1" ht="28.8" x14ac:dyDescent="0.3">
      <c r="A383" s="26">
        <v>1</v>
      </c>
      <c r="B383" s="107"/>
      <c r="C383" s="20"/>
      <c r="D383" s="27" t="s">
        <v>204</v>
      </c>
      <c r="E383" s="53">
        <v>2</v>
      </c>
      <c r="F383" s="213">
        <v>0</v>
      </c>
      <c r="G383" s="200">
        <f t="shared" ref="G383:G410" si="338">E383+(E383*F383)</f>
        <v>2</v>
      </c>
      <c r="H383" s="153" t="s">
        <v>11</v>
      </c>
      <c r="I383" s="245"/>
      <c r="J383" s="198">
        <f t="shared" ref="J383:J415" si="339">I383*G383</f>
        <v>0</v>
      </c>
      <c r="K383" s="198">
        <f t="shared" ref="K383:K422" si="340">$K$4</f>
        <v>121.60000000000001</v>
      </c>
      <c r="L383" s="23"/>
      <c r="M383" s="201">
        <f t="shared" ref="M383:M415" si="341">L383*G383</f>
        <v>0</v>
      </c>
      <c r="N383" s="198">
        <f t="shared" ref="N383:N410" si="342">M383*K383</f>
        <v>0</v>
      </c>
      <c r="O383" s="274">
        <f t="shared" ref="O383:O427" si="343">J383+N383</f>
        <v>0</v>
      </c>
      <c r="P383" s="65"/>
      <c r="Q383" s="13"/>
      <c r="S383" s="13"/>
    </row>
    <row r="384" spans="1:19" s="24" customFormat="1" ht="28.8" x14ac:dyDescent="0.3">
      <c r="A384" s="26">
        <v>2</v>
      </c>
      <c r="B384" s="107"/>
      <c r="C384" s="20"/>
      <c r="D384" s="27" t="s">
        <v>211</v>
      </c>
      <c r="E384" s="53">
        <v>2</v>
      </c>
      <c r="F384" s="213">
        <v>0</v>
      </c>
      <c r="G384" s="200">
        <f t="shared" ref="G384:G397" si="344">E384+(E384*F384)</f>
        <v>2</v>
      </c>
      <c r="H384" s="153" t="s">
        <v>11</v>
      </c>
      <c r="I384" s="245"/>
      <c r="J384" s="198">
        <f>I384*G384</f>
        <v>0</v>
      </c>
      <c r="K384" s="198">
        <f t="shared" si="340"/>
        <v>121.60000000000001</v>
      </c>
      <c r="L384" s="23"/>
      <c r="M384" s="201">
        <f>L384*G384</f>
        <v>0</v>
      </c>
      <c r="N384" s="198">
        <f t="shared" ref="N384:N397" si="345">M384*K384</f>
        <v>0</v>
      </c>
      <c r="O384" s="274">
        <f t="shared" si="343"/>
        <v>0</v>
      </c>
      <c r="P384" s="65"/>
      <c r="Q384" s="13"/>
      <c r="S384" s="13"/>
    </row>
    <row r="385" spans="1:19" s="24" customFormat="1" ht="28.8" x14ac:dyDescent="0.3">
      <c r="A385" s="26">
        <v>3</v>
      </c>
      <c r="B385" s="107"/>
      <c r="C385" s="20"/>
      <c r="D385" s="27" t="s">
        <v>210</v>
      </c>
      <c r="E385" s="53">
        <v>3</v>
      </c>
      <c r="F385" s="213">
        <v>0</v>
      </c>
      <c r="G385" s="200">
        <f t="shared" si="344"/>
        <v>3</v>
      </c>
      <c r="H385" s="153" t="s">
        <v>11</v>
      </c>
      <c r="I385" s="245"/>
      <c r="J385" s="198">
        <f>I385*G385</f>
        <v>0</v>
      </c>
      <c r="K385" s="198">
        <f t="shared" si="340"/>
        <v>121.60000000000001</v>
      </c>
      <c r="L385" s="23"/>
      <c r="M385" s="201">
        <f>L385*G385</f>
        <v>0</v>
      </c>
      <c r="N385" s="198">
        <f t="shared" si="345"/>
        <v>0</v>
      </c>
      <c r="O385" s="274">
        <f t="shared" si="343"/>
        <v>0</v>
      </c>
      <c r="P385" s="65"/>
      <c r="Q385" s="13"/>
      <c r="S385" s="13"/>
    </row>
    <row r="386" spans="1:19" x14ac:dyDescent="0.3">
      <c r="A386" s="26"/>
      <c r="B386" s="107"/>
      <c r="C386" s="27"/>
      <c r="D386" s="5" t="s">
        <v>390</v>
      </c>
      <c r="E386" s="101">
        <v>3</v>
      </c>
      <c r="F386" s="1">
        <v>0</v>
      </c>
      <c r="G386" s="58">
        <f t="shared" si="344"/>
        <v>3</v>
      </c>
      <c r="H386" s="4" t="s">
        <v>11</v>
      </c>
      <c r="I386" s="242">
        <v>0</v>
      </c>
      <c r="J386" s="230">
        <f t="shared" ref="J386:J390" si="346">I386*G386</f>
        <v>0</v>
      </c>
      <c r="K386" s="198">
        <f t="shared" si="259"/>
        <v>121.60000000000001</v>
      </c>
      <c r="L386" s="23"/>
      <c r="M386" s="23">
        <f t="shared" ref="M386:M390" si="347">L386*G386</f>
        <v>0</v>
      </c>
      <c r="N386" s="231">
        <f t="shared" si="345"/>
        <v>0</v>
      </c>
      <c r="O386" s="274">
        <f t="shared" si="343"/>
        <v>0</v>
      </c>
      <c r="P386" s="65"/>
    </row>
    <row r="387" spans="1:19" x14ac:dyDescent="0.3">
      <c r="A387" s="26"/>
      <c r="B387" s="107"/>
      <c r="C387" s="27"/>
      <c r="D387" s="12" t="s">
        <v>391</v>
      </c>
      <c r="E387" s="101">
        <v>3</v>
      </c>
      <c r="F387" s="1">
        <v>0</v>
      </c>
      <c r="G387" s="58">
        <f t="shared" si="344"/>
        <v>3</v>
      </c>
      <c r="H387" s="4" t="s">
        <v>11</v>
      </c>
      <c r="I387" s="242">
        <v>0</v>
      </c>
      <c r="J387" s="230">
        <f t="shared" si="346"/>
        <v>0</v>
      </c>
      <c r="K387" s="198">
        <f t="shared" si="259"/>
        <v>121.60000000000001</v>
      </c>
      <c r="L387" s="23"/>
      <c r="M387" s="23">
        <f t="shared" si="347"/>
        <v>0</v>
      </c>
      <c r="N387" s="231">
        <f t="shared" si="345"/>
        <v>0</v>
      </c>
      <c r="O387" s="274">
        <f t="shared" si="343"/>
        <v>0</v>
      </c>
      <c r="P387" s="65"/>
    </row>
    <row r="388" spans="1:19" x14ac:dyDescent="0.3">
      <c r="A388" s="26"/>
      <c r="B388" s="107"/>
      <c r="C388" s="27"/>
      <c r="D388" s="12" t="s">
        <v>392</v>
      </c>
      <c r="E388" s="101">
        <v>3</v>
      </c>
      <c r="F388" s="1">
        <v>0</v>
      </c>
      <c r="G388" s="58">
        <f t="shared" si="344"/>
        <v>3</v>
      </c>
      <c r="H388" s="4" t="s">
        <v>11</v>
      </c>
      <c r="I388" s="242">
        <v>0</v>
      </c>
      <c r="J388" s="230">
        <f t="shared" si="346"/>
        <v>0</v>
      </c>
      <c r="K388" s="198">
        <f t="shared" si="259"/>
        <v>121.60000000000001</v>
      </c>
      <c r="L388" s="23"/>
      <c r="M388" s="23">
        <f t="shared" si="347"/>
        <v>0</v>
      </c>
      <c r="N388" s="231">
        <f t="shared" si="345"/>
        <v>0</v>
      </c>
      <c r="O388" s="274">
        <f t="shared" si="343"/>
        <v>0</v>
      </c>
      <c r="P388" s="65"/>
    </row>
    <row r="389" spans="1:19" x14ac:dyDescent="0.3">
      <c r="A389" s="26"/>
      <c r="B389" s="107"/>
      <c r="C389" s="27"/>
      <c r="D389" s="12" t="s">
        <v>393</v>
      </c>
      <c r="E389" s="101">
        <v>6</v>
      </c>
      <c r="F389" s="1">
        <v>0</v>
      </c>
      <c r="G389" s="58">
        <f t="shared" si="344"/>
        <v>6</v>
      </c>
      <c r="H389" s="4" t="s">
        <v>11</v>
      </c>
      <c r="I389" s="242">
        <v>0</v>
      </c>
      <c r="J389" s="230">
        <f t="shared" si="346"/>
        <v>0</v>
      </c>
      <c r="K389" s="198">
        <f t="shared" si="259"/>
        <v>121.60000000000001</v>
      </c>
      <c r="L389" s="23"/>
      <c r="M389" s="23">
        <f t="shared" si="347"/>
        <v>0</v>
      </c>
      <c r="N389" s="231">
        <f t="shared" si="345"/>
        <v>0</v>
      </c>
      <c r="O389" s="274">
        <f t="shared" si="343"/>
        <v>0</v>
      </c>
      <c r="P389" s="65"/>
    </row>
    <row r="390" spans="1:19" x14ac:dyDescent="0.3">
      <c r="A390" s="26"/>
      <c r="B390" s="107"/>
      <c r="C390" s="27"/>
      <c r="D390" s="12" t="s">
        <v>407</v>
      </c>
      <c r="E390" s="101">
        <v>3</v>
      </c>
      <c r="F390" s="1">
        <v>0</v>
      </c>
      <c r="G390" s="58">
        <f t="shared" si="344"/>
        <v>3</v>
      </c>
      <c r="H390" s="4" t="s">
        <v>11</v>
      </c>
      <c r="I390" s="242">
        <v>0</v>
      </c>
      <c r="J390" s="230">
        <f t="shared" si="346"/>
        <v>0</v>
      </c>
      <c r="K390" s="198">
        <f t="shared" si="259"/>
        <v>121.60000000000001</v>
      </c>
      <c r="L390" s="23"/>
      <c r="M390" s="23">
        <f t="shared" si="347"/>
        <v>0</v>
      </c>
      <c r="N390" s="231">
        <f t="shared" si="345"/>
        <v>0</v>
      </c>
      <c r="O390" s="274">
        <f t="shared" si="343"/>
        <v>0</v>
      </c>
      <c r="P390" s="65"/>
    </row>
    <row r="391" spans="1:19" x14ac:dyDescent="0.3">
      <c r="A391" s="26">
        <v>4</v>
      </c>
      <c r="B391" s="107"/>
      <c r="C391" s="20"/>
      <c r="D391" s="12" t="s">
        <v>203</v>
      </c>
      <c r="E391" s="101">
        <v>2</v>
      </c>
      <c r="F391" s="199">
        <v>0</v>
      </c>
      <c r="G391" s="200">
        <f t="shared" si="344"/>
        <v>2</v>
      </c>
      <c r="H391" s="153" t="s">
        <v>11</v>
      </c>
      <c r="I391" s="242">
        <v>0</v>
      </c>
      <c r="J391" s="198">
        <f>I391*G391</f>
        <v>0</v>
      </c>
      <c r="K391" s="198">
        <f t="shared" si="340"/>
        <v>121.60000000000001</v>
      </c>
      <c r="L391" s="23"/>
      <c r="M391" s="201">
        <f>L391*G391</f>
        <v>0</v>
      </c>
      <c r="N391" s="198">
        <f t="shared" si="345"/>
        <v>0</v>
      </c>
      <c r="O391" s="274">
        <f t="shared" si="343"/>
        <v>0</v>
      </c>
      <c r="P391" s="65"/>
    </row>
    <row r="392" spans="1:19" x14ac:dyDescent="0.3">
      <c r="A392" s="26"/>
      <c r="B392" s="107"/>
      <c r="C392" s="27"/>
      <c r="D392" s="5" t="s">
        <v>390</v>
      </c>
      <c r="E392" s="101">
        <v>2</v>
      </c>
      <c r="F392" s="1">
        <v>0</v>
      </c>
      <c r="G392" s="58">
        <f t="shared" si="344"/>
        <v>2</v>
      </c>
      <c r="H392" s="4" t="s">
        <v>11</v>
      </c>
      <c r="I392" s="242">
        <v>0</v>
      </c>
      <c r="J392" s="230">
        <f t="shared" ref="J392:J396" si="348">I392*G392</f>
        <v>0</v>
      </c>
      <c r="K392" s="198">
        <f t="shared" si="259"/>
        <v>121.60000000000001</v>
      </c>
      <c r="L392" s="23"/>
      <c r="M392" s="23">
        <f t="shared" ref="M392:M396" si="349">L392*G392</f>
        <v>0</v>
      </c>
      <c r="N392" s="231">
        <f t="shared" si="345"/>
        <v>0</v>
      </c>
      <c r="O392" s="274">
        <f t="shared" si="343"/>
        <v>0</v>
      </c>
      <c r="P392" s="65"/>
    </row>
    <row r="393" spans="1:19" x14ac:dyDescent="0.3">
      <c r="A393" s="26"/>
      <c r="B393" s="107"/>
      <c r="C393" s="27"/>
      <c r="D393" s="12" t="s">
        <v>391</v>
      </c>
      <c r="E393" s="101">
        <v>2</v>
      </c>
      <c r="F393" s="1">
        <v>0</v>
      </c>
      <c r="G393" s="58">
        <f t="shared" si="344"/>
        <v>2</v>
      </c>
      <c r="H393" s="4" t="s">
        <v>11</v>
      </c>
      <c r="I393" s="242">
        <v>0</v>
      </c>
      <c r="J393" s="230">
        <f t="shared" si="348"/>
        <v>0</v>
      </c>
      <c r="K393" s="198">
        <f t="shared" si="259"/>
        <v>121.60000000000001</v>
      </c>
      <c r="L393" s="23"/>
      <c r="M393" s="23">
        <f t="shared" si="349"/>
        <v>0</v>
      </c>
      <c r="N393" s="231">
        <f t="shared" si="345"/>
        <v>0</v>
      </c>
      <c r="O393" s="274">
        <f t="shared" si="343"/>
        <v>0</v>
      </c>
      <c r="P393" s="65"/>
    </row>
    <row r="394" spans="1:19" x14ac:dyDescent="0.3">
      <c r="A394" s="26"/>
      <c r="B394" s="107"/>
      <c r="C394" s="27"/>
      <c r="D394" s="12" t="s">
        <v>392</v>
      </c>
      <c r="E394" s="101">
        <v>2</v>
      </c>
      <c r="F394" s="1">
        <v>0</v>
      </c>
      <c r="G394" s="58">
        <f t="shared" si="344"/>
        <v>2</v>
      </c>
      <c r="H394" s="4" t="s">
        <v>11</v>
      </c>
      <c r="I394" s="242">
        <v>0</v>
      </c>
      <c r="J394" s="230">
        <f t="shared" si="348"/>
        <v>0</v>
      </c>
      <c r="K394" s="198">
        <f t="shared" si="259"/>
        <v>121.60000000000001</v>
      </c>
      <c r="L394" s="23"/>
      <c r="M394" s="23">
        <f t="shared" si="349"/>
        <v>0</v>
      </c>
      <c r="N394" s="231">
        <f t="shared" si="345"/>
        <v>0</v>
      </c>
      <c r="O394" s="274">
        <f t="shared" si="343"/>
        <v>0</v>
      </c>
      <c r="P394" s="65"/>
    </row>
    <row r="395" spans="1:19" x14ac:dyDescent="0.3">
      <c r="A395" s="26"/>
      <c r="B395" s="107"/>
      <c r="C395" s="27"/>
      <c r="D395" s="12" t="s">
        <v>393</v>
      </c>
      <c r="E395" s="101">
        <v>4</v>
      </c>
      <c r="F395" s="1">
        <v>0</v>
      </c>
      <c r="G395" s="58">
        <f t="shared" si="344"/>
        <v>4</v>
      </c>
      <c r="H395" s="4" t="s">
        <v>11</v>
      </c>
      <c r="I395" s="242">
        <v>0</v>
      </c>
      <c r="J395" s="230">
        <f t="shared" si="348"/>
        <v>0</v>
      </c>
      <c r="K395" s="198">
        <f t="shared" si="259"/>
        <v>121.60000000000001</v>
      </c>
      <c r="L395" s="23"/>
      <c r="M395" s="23">
        <f t="shared" si="349"/>
        <v>0</v>
      </c>
      <c r="N395" s="231">
        <f t="shared" si="345"/>
        <v>0</v>
      </c>
      <c r="O395" s="274">
        <f t="shared" si="343"/>
        <v>0</v>
      </c>
      <c r="P395" s="65"/>
    </row>
    <row r="396" spans="1:19" x14ac:dyDescent="0.3">
      <c r="A396" s="26"/>
      <c r="B396" s="107"/>
      <c r="C396" s="27"/>
      <c r="D396" s="12" t="s">
        <v>407</v>
      </c>
      <c r="E396" s="101">
        <v>2</v>
      </c>
      <c r="F396" s="1">
        <v>0</v>
      </c>
      <c r="G396" s="58">
        <f t="shared" si="344"/>
        <v>2</v>
      </c>
      <c r="H396" s="4" t="s">
        <v>11</v>
      </c>
      <c r="I396" s="242">
        <v>0</v>
      </c>
      <c r="J396" s="230">
        <f t="shared" si="348"/>
        <v>0</v>
      </c>
      <c r="K396" s="198">
        <f t="shared" si="259"/>
        <v>121.60000000000001</v>
      </c>
      <c r="L396" s="23"/>
      <c r="M396" s="23">
        <f t="shared" si="349"/>
        <v>0</v>
      </c>
      <c r="N396" s="231">
        <f t="shared" si="345"/>
        <v>0</v>
      </c>
      <c r="O396" s="274">
        <f t="shared" si="343"/>
        <v>0</v>
      </c>
      <c r="P396" s="65"/>
    </row>
    <row r="397" spans="1:19" s="24" customFormat="1" x14ac:dyDescent="0.3">
      <c r="A397" s="26">
        <v>5</v>
      </c>
      <c r="B397" s="107"/>
      <c r="C397" s="20"/>
      <c r="D397" s="27" t="s">
        <v>212</v>
      </c>
      <c r="E397" s="53">
        <v>2</v>
      </c>
      <c r="F397" s="213">
        <v>0</v>
      </c>
      <c r="G397" s="200">
        <f t="shared" si="344"/>
        <v>2</v>
      </c>
      <c r="H397" s="153" t="s">
        <v>11</v>
      </c>
      <c r="I397" s="242">
        <v>0</v>
      </c>
      <c r="J397" s="198">
        <f>I397*G397</f>
        <v>0</v>
      </c>
      <c r="K397" s="198">
        <f t="shared" si="340"/>
        <v>121.60000000000001</v>
      </c>
      <c r="L397" s="23"/>
      <c r="M397" s="201">
        <f>L397*G397</f>
        <v>0</v>
      </c>
      <c r="N397" s="198">
        <f t="shared" si="345"/>
        <v>0</v>
      </c>
      <c r="O397" s="274">
        <f t="shared" si="343"/>
        <v>0</v>
      </c>
      <c r="P397" s="65"/>
      <c r="Q397" s="13"/>
      <c r="S397" s="13"/>
    </row>
    <row r="398" spans="1:19" s="24" customFormat="1" ht="28.8" x14ac:dyDescent="0.3">
      <c r="A398" s="26">
        <v>6</v>
      </c>
      <c r="B398" s="107"/>
      <c r="C398" s="20"/>
      <c r="D398" s="27" t="s">
        <v>205</v>
      </c>
      <c r="E398" s="53">
        <v>5</v>
      </c>
      <c r="F398" s="213">
        <v>0</v>
      </c>
      <c r="G398" s="200">
        <f t="shared" si="338"/>
        <v>5</v>
      </c>
      <c r="H398" s="153" t="s">
        <v>11</v>
      </c>
      <c r="I398" s="242">
        <v>0</v>
      </c>
      <c r="J398" s="198">
        <f t="shared" si="339"/>
        <v>0</v>
      </c>
      <c r="K398" s="198">
        <f t="shared" si="340"/>
        <v>121.60000000000001</v>
      </c>
      <c r="L398" s="23"/>
      <c r="M398" s="201">
        <f t="shared" si="341"/>
        <v>0</v>
      </c>
      <c r="N398" s="198">
        <f t="shared" si="342"/>
        <v>0</v>
      </c>
      <c r="O398" s="274">
        <f t="shared" si="343"/>
        <v>0</v>
      </c>
      <c r="P398" s="65"/>
      <c r="Q398" s="13"/>
      <c r="S398" s="13"/>
    </row>
    <row r="399" spans="1:19" x14ac:dyDescent="0.3">
      <c r="A399" s="26"/>
      <c r="B399" s="107"/>
      <c r="C399" s="27"/>
      <c r="D399" s="5" t="s">
        <v>390</v>
      </c>
      <c r="E399" s="101">
        <v>5</v>
      </c>
      <c r="F399" s="1">
        <v>0</v>
      </c>
      <c r="G399" s="58">
        <f>E399+(E399*F399)</f>
        <v>5</v>
      </c>
      <c r="H399" s="4" t="s">
        <v>11</v>
      </c>
      <c r="I399" s="242">
        <v>0</v>
      </c>
      <c r="J399" s="230">
        <f t="shared" si="339"/>
        <v>0</v>
      </c>
      <c r="K399" s="198">
        <f t="shared" si="259"/>
        <v>121.60000000000001</v>
      </c>
      <c r="L399" s="23"/>
      <c r="M399" s="23">
        <f t="shared" si="341"/>
        <v>0</v>
      </c>
      <c r="N399" s="231">
        <f>M399*K399</f>
        <v>0</v>
      </c>
      <c r="O399" s="274">
        <f t="shared" si="343"/>
        <v>0</v>
      </c>
      <c r="P399" s="65"/>
    </row>
    <row r="400" spans="1:19" x14ac:dyDescent="0.3">
      <c r="A400" s="26"/>
      <c r="B400" s="107"/>
      <c r="C400" s="27"/>
      <c r="D400" s="12" t="s">
        <v>391</v>
      </c>
      <c r="E400" s="101">
        <v>5</v>
      </c>
      <c r="F400" s="1">
        <v>0</v>
      </c>
      <c r="G400" s="58">
        <f>E400+(E400*F400)</f>
        <v>5</v>
      </c>
      <c r="H400" s="4" t="s">
        <v>11</v>
      </c>
      <c r="I400" s="242">
        <v>0</v>
      </c>
      <c r="J400" s="230">
        <f t="shared" si="339"/>
        <v>0</v>
      </c>
      <c r="K400" s="198">
        <f t="shared" si="259"/>
        <v>121.60000000000001</v>
      </c>
      <c r="L400" s="23"/>
      <c r="M400" s="23">
        <f t="shared" si="341"/>
        <v>0</v>
      </c>
      <c r="N400" s="231">
        <f>M400*K400</f>
        <v>0</v>
      </c>
      <c r="O400" s="274">
        <f t="shared" si="343"/>
        <v>0</v>
      </c>
      <c r="P400" s="65"/>
    </row>
    <row r="401" spans="1:19" x14ac:dyDescent="0.3">
      <c r="A401" s="26"/>
      <c r="B401" s="107"/>
      <c r="C401" s="27"/>
      <c r="D401" s="12" t="s">
        <v>392</v>
      </c>
      <c r="E401" s="101">
        <v>5</v>
      </c>
      <c r="F401" s="1">
        <v>0</v>
      </c>
      <c r="G401" s="58">
        <f>E401+(E401*F401)</f>
        <v>5</v>
      </c>
      <c r="H401" s="4" t="s">
        <v>11</v>
      </c>
      <c r="I401" s="242">
        <v>0</v>
      </c>
      <c r="J401" s="230">
        <f t="shared" si="339"/>
        <v>0</v>
      </c>
      <c r="K401" s="198">
        <f t="shared" si="259"/>
        <v>121.60000000000001</v>
      </c>
      <c r="L401" s="23"/>
      <c r="M401" s="23">
        <f t="shared" si="341"/>
        <v>0</v>
      </c>
      <c r="N401" s="231">
        <f>M401*K401</f>
        <v>0</v>
      </c>
      <c r="O401" s="274">
        <f t="shared" si="343"/>
        <v>0</v>
      </c>
      <c r="P401" s="65"/>
    </row>
    <row r="402" spans="1:19" x14ac:dyDescent="0.3">
      <c r="A402" s="26"/>
      <c r="B402" s="107"/>
      <c r="C402" s="27"/>
      <c r="D402" s="12" t="s">
        <v>393</v>
      </c>
      <c r="E402" s="101">
        <v>10</v>
      </c>
      <c r="F402" s="1">
        <v>0</v>
      </c>
      <c r="G402" s="58">
        <f>E402+(E402*F402)</f>
        <v>10</v>
      </c>
      <c r="H402" s="4" t="s">
        <v>11</v>
      </c>
      <c r="I402" s="242">
        <v>0</v>
      </c>
      <c r="J402" s="230">
        <f t="shared" si="339"/>
        <v>0</v>
      </c>
      <c r="K402" s="198">
        <f t="shared" si="259"/>
        <v>121.60000000000001</v>
      </c>
      <c r="L402" s="23"/>
      <c r="M402" s="23">
        <f t="shared" si="341"/>
        <v>0</v>
      </c>
      <c r="N402" s="231">
        <f>M402*K402</f>
        <v>0</v>
      </c>
      <c r="O402" s="274">
        <f t="shared" si="343"/>
        <v>0</v>
      </c>
      <c r="P402" s="65"/>
    </row>
    <row r="403" spans="1:19" x14ac:dyDescent="0.3">
      <c r="A403" s="26"/>
      <c r="B403" s="107"/>
      <c r="C403" s="27"/>
      <c r="D403" s="12" t="s">
        <v>407</v>
      </c>
      <c r="E403" s="101">
        <v>5</v>
      </c>
      <c r="F403" s="1">
        <v>0</v>
      </c>
      <c r="G403" s="58">
        <f>E403+(E403*F403)</f>
        <v>5</v>
      </c>
      <c r="H403" s="4" t="s">
        <v>11</v>
      </c>
      <c r="I403" s="242">
        <v>0</v>
      </c>
      <c r="J403" s="230">
        <f t="shared" si="339"/>
        <v>0</v>
      </c>
      <c r="K403" s="198">
        <f t="shared" si="259"/>
        <v>121.60000000000001</v>
      </c>
      <c r="L403" s="23"/>
      <c r="M403" s="23">
        <f t="shared" si="341"/>
        <v>0</v>
      </c>
      <c r="N403" s="231">
        <f>M403*K403</f>
        <v>0</v>
      </c>
      <c r="O403" s="274">
        <f t="shared" si="343"/>
        <v>0</v>
      </c>
      <c r="P403" s="65"/>
    </row>
    <row r="404" spans="1:19" s="24" customFormat="1" ht="28.8" x14ac:dyDescent="0.3">
      <c r="A404" s="26">
        <v>7</v>
      </c>
      <c r="B404" s="107"/>
      <c r="C404" s="20"/>
      <c r="D404" s="27" t="s">
        <v>206</v>
      </c>
      <c r="E404" s="53">
        <v>10</v>
      </c>
      <c r="F404" s="213">
        <v>0</v>
      </c>
      <c r="G404" s="200">
        <f t="shared" si="338"/>
        <v>10</v>
      </c>
      <c r="H404" s="153" t="s">
        <v>11</v>
      </c>
      <c r="I404" s="242">
        <v>0</v>
      </c>
      <c r="J404" s="198">
        <f t="shared" si="339"/>
        <v>0</v>
      </c>
      <c r="K404" s="198">
        <f t="shared" si="340"/>
        <v>121.60000000000001</v>
      </c>
      <c r="L404" s="23"/>
      <c r="M404" s="201">
        <f t="shared" si="341"/>
        <v>0</v>
      </c>
      <c r="N404" s="198">
        <f t="shared" si="342"/>
        <v>0</v>
      </c>
      <c r="O404" s="274">
        <f t="shared" si="343"/>
        <v>0</v>
      </c>
      <c r="P404" s="65"/>
      <c r="Q404" s="13"/>
      <c r="S404" s="13"/>
    </row>
    <row r="405" spans="1:19" x14ac:dyDescent="0.3">
      <c r="A405" s="26"/>
      <c r="B405" s="107"/>
      <c r="C405" s="27"/>
      <c r="D405" s="5" t="s">
        <v>390</v>
      </c>
      <c r="E405" s="101">
        <v>10</v>
      </c>
      <c r="F405" s="1">
        <v>0</v>
      </c>
      <c r="G405" s="58">
        <f>E405+(E405*F405)</f>
        <v>10</v>
      </c>
      <c r="H405" s="4" t="s">
        <v>11</v>
      </c>
      <c r="I405" s="242">
        <v>0</v>
      </c>
      <c r="J405" s="230">
        <f t="shared" ref="J405:J409" si="350">I405*G405</f>
        <v>0</v>
      </c>
      <c r="K405" s="198">
        <f t="shared" si="259"/>
        <v>121.60000000000001</v>
      </c>
      <c r="L405" s="23"/>
      <c r="M405" s="23">
        <f t="shared" ref="M405:M409" si="351">L405*G405</f>
        <v>0</v>
      </c>
      <c r="N405" s="231">
        <f>M405*K405</f>
        <v>0</v>
      </c>
      <c r="O405" s="274">
        <f t="shared" si="343"/>
        <v>0</v>
      </c>
      <c r="P405" s="65"/>
    </row>
    <row r="406" spans="1:19" x14ac:dyDescent="0.3">
      <c r="A406" s="26"/>
      <c r="B406" s="107"/>
      <c r="C406" s="27"/>
      <c r="D406" s="12" t="s">
        <v>391</v>
      </c>
      <c r="E406" s="101">
        <v>10</v>
      </c>
      <c r="F406" s="1">
        <v>0</v>
      </c>
      <c r="G406" s="58">
        <f>E406+(E406*F406)</f>
        <v>10</v>
      </c>
      <c r="H406" s="4" t="s">
        <v>11</v>
      </c>
      <c r="I406" s="242">
        <v>0</v>
      </c>
      <c r="J406" s="230">
        <f t="shared" si="350"/>
        <v>0</v>
      </c>
      <c r="K406" s="198">
        <f t="shared" si="259"/>
        <v>121.60000000000001</v>
      </c>
      <c r="L406" s="23"/>
      <c r="M406" s="23">
        <f t="shared" si="351"/>
        <v>0</v>
      </c>
      <c r="N406" s="231">
        <f>M406*K406</f>
        <v>0</v>
      </c>
      <c r="O406" s="274">
        <f t="shared" si="343"/>
        <v>0</v>
      </c>
      <c r="P406" s="65"/>
    </row>
    <row r="407" spans="1:19" x14ac:dyDescent="0.3">
      <c r="A407" s="26"/>
      <c r="B407" s="107"/>
      <c r="C407" s="27"/>
      <c r="D407" s="12" t="s">
        <v>392</v>
      </c>
      <c r="E407" s="101">
        <v>10</v>
      </c>
      <c r="F407" s="1">
        <v>0</v>
      </c>
      <c r="G407" s="58">
        <f>E407+(E407*F407)</f>
        <v>10</v>
      </c>
      <c r="H407" s="4" t="s">
        <v>11</v>
      </c>
      <c r="I407" s="242">
        <v>0</v>
      </c>
      <c r="J407" s="230">
        <f t="shared" si="350"/>
        <v>0</v>
      </c>
      <c r="K407" s="198">
        <f t="shared" si="259"/>
        <v>121.60000000000001</v>
      </c>
      <c r="L407" s="23"/>
      <c r="M407" s="23">
        <f t="shared" si="351"/>
        <v>0</v>
      </c>
      <c r="N407" s="231">
        <f>M407*K407</f>
        <v>0</v>
      </c>
      <c r="O407" s="274">
        <f t="shared" si="343"/>
        <v>0</v>
      </c>
      <c r="P407" s="65"/>
    </row>
    <row r="408" spans="1:19" x14ac:dyDescent="0.3">
      <c r="A408" s="26"/>
      <c r="B408" s="107"/>
      <c r="C408" s="27"/>
      <c r="D408" s="12" t="s">
        <v>393</v>
      </c>
      <c r="E408" s="101">
        <v>20</v>
      </c>
      <c r="F408" s="1">
        <v>0</v>
      </c>
      <c r="G408" s="58">
        <f>E408+(E408*F408)</f>
        <v>20</v>
      </c>
      <c r="H408" s="4" t="s">
        <v>11</v>
      </c>
      <c r="I408" s="242">
        <v>0</v>
      </c>
      <c r="J408" s="230">
        <f t="shared" si="350"/>
        <v>0</v>
      </c>
      <c r="K408" s="198">
        <f t="shared" si="259"/>
        <v>121.60000000000001</v>
      </c>
      <c r="L408" s="23"/>
      <c r="M408" s="23">
        <f t="shared" si="351"/>
        <v>0</v>
      </c>
      <c r="N408" s="231">
        <f>M408*K408</f>
        <v>0</v>
      </c>
      <c r="O408" s="274">
        <f t="shared" si="343"/>
        <v>0</v>
      </c>
      <c r="P408" s="65"/>
    </row>
    <row r="409" spans="1:19" x14ac:dyDescent="0.3">
      <c r="A409" s="26"/>
      <c r="B409" s="107"/>
      <c r="C409" s="27"/>
      <c r="D409" s="12" t="s">
        <v>407</v>
      </c>
      <c r="E409" s="101">
        <v>10</v>
      </c>
      <c r="F409" s="1">
        <v>0</v>
      </c>
      <c r="G409" s="58">
        <f>E409+(E409*F409)</f>
        <v>10</v>
      </c>
      <c r="H409" s="4" t="s">
        <v>11</v>
      </c>
      <c r="I409" s="242">
        <v>0</v>
      </c>
      <c r="J409" s="230">
        <f t="shared" si="350"/>
        <v>0</v>
      </c>
      <c r="K409" s="198">
        <f t="shared" si="259"/>
        <v>121.60000000000001</v>
      </c>
      <c r="L409" s="23"/>
      <c r="M409" s="23">
        <f t="shared" si="351"/>
        <v>0</v>
      </c>
      <c r="N409" s="231">
        <f>M409*K409</f>
        <v>0</v>
      </c>
      <c r="O409" s="274">
        <f t="shared" si="343"/>
        <v>0</v>
      </c>
      <c r="P409" s="65"/>
    </row>
    <row r="410" spans="1:19" s="24" customFormat="1" ht="28.8" x14ac:dyDescent="0.3">
      <c r="A410" s="26">
        <v>8</v>
      </c>
      <c r="B410" s="107"/>
      <c r="C410" s="20"/>
      <c r="D410" s="27" t="s">
        <v>207</v>
      </c>
      <c r="E410" s="53">
        <v>1</v>
      </c>
      <c r="F410" s="213">
        <v>0</v>
      </c>
      <c r="G410" s="200">
        <f t="shared" si="338"/>
        <v>1</v>
      </c>
      <c r="H410" s="153" t="s">
        <v>11</v>
      </c>
      <c r="I410" s="242">
        <v>0</v>
      </c>
      <c r="J410" s="198">
        <f t="shared" si="339"/>
        <v>0</v>
      </c>
      <c r="K410" s="198">
        <f t="shared" si="340"/>
        <v>121.60000000000001</v>
      </c>
      <c r="L410" s="23"/>
      <c r="M410" s="201">
        <f t="shared" si="341"/>
        <v>0</v>
      </c>
      <c r="N410" s="198">
        <f t="shared" si="342"/>
        <v>0</v>
      </c>
      <c r="O410" s="274">
        <f t="shared" si="343"/>
        <v>0</v>
      </c>
      <c r="P410" s="65"/>
      <c r="Q410" s="13"/>
      <c r="S410" s="13"/>
    </row>
    <row r="411" spans="1:19" x14ac:dyDescent="0.3">
      <c r="A411" s="26"/>
      <c r="B411" s="107"/>
      <c r="C411" s="27"/>
      <c r="D411" s="5" t="s">
        <v>390</v>
      </c>
      <c r="E411" s="101">
        <v>1</v>
      </c>
      <c r="F411" s="1">
        <v>0</v>
      </c>
      <c r="G411" s="58">
        <f>E411+(E411*F411)</f>
        <v>1</v>
      </c>
      <c r="H411" s="4" t="s">
        <v>11</v>
      </c>
      <c r="I411" s="242">
        <v>0</v>
      </c>
      <c r="J411" s="230">
        <f t="shared" si="339"/>
        <v>0</v>
      </c>
      <c r="K411" s="198">
        <f t="shared" si="259"/>
        <v>121.60000000000001</v>
      </c>
      <c r="L411" s="23"/>
      <c r="M411" s="23">
        <f t="shared" si="341"/>
        <v>0</v>
      </c>
      <c r="N411" s="231">
        <f>M411*K411</f>
        <v>0</v>
      </c>
      <c r="O411" s="274">
        <f t="shared" si="343"/>
        <v>0</v>
      </c>
      <c r="P411" s="65"/>
    </row>
    <row r="412" spans="1:19" x14ac:dyDescent="0.3">
      <c r="A412" s="26"/>
      <c r="B412" s="107"/>
      <c r="C412" s="27"/>
      <c r="D412" s="12" t="s">
        <v>391</v>
      </c>
      <c r="E412" s="101">
        <v>1</v>
      </c>
      <c r="F412" s="1">
        <v>0</v>
      </c>
      <c r="G412" s="58">
        <f>E412+(E412*F412)</f>
        <v>1</v>
      </c>
      <c r="H412" s="4" t="s">
        <v>11</v>
      </c>
      <c r="I412" s="242">
        <v>0</v>
      </c>
      <c r="J412" s="230">
        <f t="shared" si="339"/>
        <v>0</v>
      </c>
      <c r="K412" s="198">
        <f t="shared" si="259"/>
        <v>121.60000000000001</v>
      </c>
      <c r="L412" s="23"/>
      <c r="M412" s="23">
        <f t="shared" si="341"/>
        <v>0</v>
      </c>
      <c r="N412" s="231">
        <f>M412*K412</f>
        <v>0</v>
      </c>
      <c r="O412" s="274">
        <f t="shared" si="343"/>
        <v>0</v>
      </c>
      <c r="P412" s="65"/>
    </row>
    <row r="413" spans="1:19" x14ac:dyDescent="0.3">
      <c r="A413" s="26"/>
      <c r="B413" s="107"/>
      <c r="C413" s="27"/>
      <c r="D413" s="12" t="s">
        <v>392</v>
      </c>
      <c r="E413" s="101">
        <v>1</v>
      </c>
      <c r="F413" s="1">
        <v>0</v>
      </c>
      <c r="G413" s="58">
        <f>E413+(E413*F413)</f>
        <v>1</v>
      </c>
      <c r="H413" s="4" t="s">
        <v>11</v>
      </c>
      <c r="I413" s="242">
        <v>0</v>
      </c>
      <c r="J413" s="230">
        <f t="shared" si="339"/>
        <v>0</v>
      </c>
      <c r="K413" s="198">
        <f t="shared" si="259"/>
        <v>121.60000000000001</v>
      </c>
      <c r="L413" s="23"/>
      <c r="M413" s="23">
        <f t="shared" si="341"/>
        <v>0</v>
      </c>
      <c r="N413" s="231">
        <f>M413*K413</f>
        <v>0</v>
      </c>
      <c r="O413" s="274">
        <f t="shared" si="343"/>
        <v>0</v>
      </c>
      <c r="P413" s="65"/>
    </row>
    <row r="414" spans="1:19" x14ac:dyDescent="0.3">
      <c r="A414" s="26"/>
      <c r="B414" s="107"/>
      <c r="C414" s="27"/>
      <c r="D414" s="12" t="s">
        <v>393</v>
      </c>
      <c r="E414" s="101">
        <v>2</v>
      </c>
      <c r="F414" s="1">
        <v>0</v>
      </c>
      <c r="G414" s="58">
        <f>E414+(E414*F414)</f>
        <v>2</v>
      </c>
      <c r="H414" s="4" t="s">
        <v>11</v>
      </c>
      <c r="I414" s="242">
        <v>0</v>
      </c>
      <c r="J414" s="230">
        <f t="shared" si="339"/>
        <v>0</v>
      </c>
      <c r="K414" s="198">
        <f t="shared" si="259"/>
        <v>121.60000000000001</v>
      </c>
      <c r="L414" s="23"/>
      <c r="M414" s="23">
        <f t="shared" si="341"/>
        <v>0</v>
      </c>
      <c r="N414" s="231">
        <f>M414*K414</f>
        <v>0</v>
      </c>
      <c r="O414" s="274">
        <f t="shared" si="343"/>
        <v>0</v>
      </c>
      <c r="P414" s="65"/>
    </row>
    <row r="415" spans="1:19" x14ac:dyDescent="0.3">
      <c r="A415" s="26"/>
      <c r="B415" s="107"/>
      <c r="C415" s="27"/>
      <c r="D415" s="12" t="s">
        <v>407</v>
      </c>
      <c r="E415" s="101">
        <v>1</v>
      </c>
      <c r="F415" s="1">
        <v>0</v>
      </c>
      <c r="G415" s="58">
        <f>E415+(E415*F415)</f>
        <v>1</v>
      </c>
      <c r="H415" s="4" t="s">
        <v>11</v>
      </c>
      <c r="I415" s="242">
        <v>0</v>
      </c>
      <c r="J415" s="230">
        <f t="shared" si="339"/>
        <v>0</v>
      </c>
      <c r="K415" s="198">
        <f t="shared" si="259"/>
        <v>121.60000000000001</v>
      </c>
      <c r="L415" s="23"/>
      <c r="M415" s="23">
        <f t="shared" si="341"/>
        <v>0</v>
      </c>
      <c r="N415" s="231">
        <f>M415*K415</f>
        <v>0</v>
      </c>
      <c r="O415" s="274">
        <f t="shared" si="343"/>
        <v>0</v>
      </c>
      <c r="P415" s="65"/>
    </row>
    <row r="416" spans="1:19" s="24" customFormat="1" ht="28.8" x14ac:dyDescent="0.3">
      <c r="A416" s="26">
        <v>9</v>
      </c>
      <c r="B416" s="107"/>
      <c r="C416" s="20"/>
      <c r="D416" s="27" t="s">
        <v>208</v>
      </c>
      <c r="E416" s="53">
        <v>4</v>
      </c>
      <c r="F416" s="213">
        <v>0</v>
      </c>
      <c r="G416" s="200">
        <f t="shared" ref="G416:G422" si="352">E416+(E416*F416)</f>
        <v>4</v>
      </c>
      <c r="H416" s="153" t="s">
        <v>11</v>
      </c>
      <c r="I416" s="242">
        <v>0</v>
      </c>
      <c r="J416" s="198">
        <f t="shared" ref="J416:J427" si="353">I416*G416</f>
        <v>0</v>
      </c>
      <c r="K416" s="198">
        <f t="shared" si="340"/>
        <v>121.60000000000001</v>
      </c>
      <c r="L416" s="23"/>
      <c r="M416" s="201">
        <f t="shared" ref="M416:M427" si="354">L416*G416</f>
        <v>0</v>
      </c>
      <c r="N416" s="198">
        <f t="shared" ref="N416:N422" si="355">M416*K416</f>
        <v>0</v>
      </c>
      <c r="O416" s="274">
        <f t="shared" si="343"/>
        <v>0</v>
      </c>
      <c r="P416" s="65"/>
      <c r="Q416" s="13"/>
      <c r="S416" s="13"/>
    </row>
    <row r="417" spans="1:19" x14ac:dyDescent="0.3">
      <c r="A417" s="26"/>
      <c r="B417" s="107"/>
      <c r="C417" s="27"/>
      <c r="D417" s="5" t="s">
        <v>390</v>
      </c>
      <c r="E417" s="101">
        <v>4</v>
      </c>
      <c r="F417" s="1">
        <v>0</v>
      </c>
      <c r="G417" s="58">
        <f>E417+(E417*F417)</f>
        <v>4</v>
      </c>
      <c r="H417" s="4" t="s">
        <v>11</v>
      </c>
      <c r="I417" s="242">
        <v>0</v>
      </c>
      <c r="J417" s="230">
        <f t="shared" ref="J417:J421" si="356">I417*G417</f>
        <v>0</v>
      </c>
      <c r="K417" s="198">
        <f t="shared" si="259"/>
        <v>121.60000000000001</v>
      </c>
      <c r="L417" s="23"/>
      <c r="M417" s="23">
        <f t="shared" ref="M417:M421" si="357">L417*G417</f>
        <v>0</v>
      </c>
      <c r="N417" s="231">
        <f>M417*K417</f>
        <v>0</v>
      </c>
      <c r="O417" s="274">
        <f t="shared" si="343"/>
        <v>0</v>
      </c>
      <c r="P417" s="65"/>
    </row>
    <row r="418" spans="1:19" x14ac:dyDescent="0.3">
      <c r="A418" s="26"/>
      <c r="B418" s="107"/>
      <c r="C418" s="27"/>
      <c r="D418" s="12" t="s">
        <v>391</v>
      </c>
      <c r="E418" s="101">
        <v>4</v>
      </c>
      <c r="F418" s="1">
        <v>0</v>
      </c>
      <c r="G418" s="58">
        <f>E418+(E418*F418)</f>
        <v>4</v>
      </c>
      <c r="H418" s="4" t="s">
        <v>11</v>
      </c>
      <c r="I418" s="242">
        <v>0</v>
      </c>
      <c r="J418" s="230">
        <f t="shared" si="356"/>
        <v>0</v>
      </c>
      <c r="K418" s="198">
        <f t="shared" si="259"/>
        <v>121.60000000000001</v>
      </c>
      <c r="L418" s="23"/>
      <c r="M418" s="23">
        <f t="shared" si="357"/>
        <v>0</v>
      </c>
      <c r="N418" s="231">
        <f>M418*K418</f>
        <v>0</v>
      </c>
      <c r="O418" s="274">
        <f t="shared" si="343"/>
        <v>0</v>
      </c>
      <c r="P418" s="65"/>
    </row>
    <row r="419" spans="1:19" x14ac:dyDescent="0.3">
      <c r="A419" s="26"/>
      <c r="B419" s="107"/>
      <c r="C419" s="27"/>
      <c r="D419" s="12" t="s">
        <v>392</v>
      </c>
      <c r="E419" s="101">
        <v>4</v>
      </c>
      <c r="F419" s="1">
        <v>0</v>
      </c>
      <c r="G419" s="58">
        <f>E419+(E419*F419)</f>
        <v>4</v>
      </c>
      <c r="H419" s="4" t="s">
        <v>11</v>
      </c>
      <c r="I419" s="242">
        <v>0</v>
      </c>
      <c r="J419" s="230">
        <f t="shared" si="356"/>
        <v>0</v>
      </c>
      <c r="K419" s="198">
        <f t="shared" si="259"/>
        <v>121.60000000000001</v>
      </c>
      <c r="L419" s="23"/>
      <c r="M419" s="23">
        <f t="shared" si="357"/>
        <v>0</v>
      </c>
      <c r="N419" s="231">
        <f>M419*K419</f>
        <v>0</v>
      </c>
      <c r="O419" s="274">
        <f t="shared" si="343"/>
        <v>0</v>
      </c>
      <c r="P419" s="65"/>
    </row>
    <row r="420" spans="1:19" x14ac:dyDescent="0.3">
      <c r="A420" s="26"/>
      <c r="B420" s="107"/>
      <c r="C420" s="27"/>
      <c r="D420" s="12" t="s">
        <v>393</v>
      </c>
      <c r="E420" s="101">
        <v>8</v>
      </c>
      <c r="F420" s="1">
        <v>0</v>
      </c>
      <c r="G420" s="58">
        <f>E420+(E420*F420)</f>
        <v>8</v>
      </c>
      <c r="H420" s="4" t="s">
        <v>11</v>
      </c>
      <c r="I420" s="242">
        <v>0</v>
      </c>
      <c r="J420" s="230">
        <f t="shared" si="356"/>
        <v>0</v>
      </c>
      <c r="K420" s="198">
        <f t="shared" si="259"/>
        <v>121.60000000000001</v>
      </c>
      <c r="L420" s="23"/>
      <c r="M420" s="23">
        <f t="shared" si="357"/>
        <v>0</v>
      </c>
      <c r="N420" s="231">
        <f>M420*K420</f>
        <v>0</v>
      </c>
      <c r="O420" s="274">
        <f t="shared" si="343"/>
        <v>0</v>
      </c>
      <c r="P420" s="65"/>
    </row>
    <row r="421" spans="1:19" x14ac:dyDescent="0.3">
      <c r="A421" s="26"/>
      <c r="B421" s="107"/>
      <c r="C421" s="27"/>
      <c r="D421" s="12" t="s">
        <v>407</v>
      </c>
      <c r="E421" s="101">
        <v>4</v>
      </c>
      <c r="F421" s="1">
        <v>0</v>
      </c>
      <c r="G421" s="58">
        <f>E421+(E421*F421)</f>
        <v>4</v>
      </c>
      <c r="H421" s="4" t="s">
        <v>11</v>
      </c>
      <c r="I421" s="242">
        <v>0</v>
      </c>
      <c r="J421" s="230">
        <f t="shared" si="356"/>
        <v>0</v>
      </c>
      <c r="K421" s="198">
        <f t="shared" si="259"/>
        <v>121.60000000000001</v>
      </c>
      <c r="L421" s="23"/>
      <c r="M421" s="23">
        <f t="shared" si="357"/>
        <v>0</v>
      </c>
      <c r="N421" s="231">
        <f>M421*K421</f>
        <v>0</v>
      </c>
      <c r="O421" s="274">
        <f t="shared" si="343"/>
        <v>0</v>
      </c>
      <c r="P421" s="65"/>
    </row>
    <row r="422" spans="1:19" s="24" customFormat="1" ht="28.8" x14ac:dyDescent="0.3">
      <c r="A422" s="26">
        <v>10</v>
      </c>
      <c r="B422" s="107"/>
      <c r="C422" s="20"/>
      <c r="D422" s="27" t="s">
        <v>209</v>
      </c>
      <c r="E422" s="53">
        <v>1</v>
      </c>
      <c r="F422" s="213">
        <v>0</v>
      </c>
      <c r="G422" s="200">
        <f t="shared" si="352"/>
        <v>1</v>
      </c>
      <c r="H422" s="153" t="s">
        <v>11</v>
      </c>
      <c r="I422" s="242">
        <v>0</v>
      </c>
      <c r="J422" s="198">
        <f t="shared" si="353"/>
        <v>0</v>
      </c>
      <c r="K422" s="198">
        <f t="shared" si="340"/>
        <v>121.60000000000001</v>
      </c>
      <c r="L422" s="23"/>
      <c r="M422" s="201">
        <f t="shared" si="354"/>
        <v>0</v>
      </c>
      <c r="N422" s="198">
        <f t="shared" si="355"/>
        <v>0</v>
      </c>
      <c r="O422" s="274">
        <f t="shared" si="343"/>
        <v>0</v>
      </c>
      <c r="P422" s="65"/>
      <c r="Q422" s="13"/>
      <c r="S422" s="13"/>
    </row>
    <row r="423" spans="1:19" x14ac:dyDescent="0.3">
      <c r="A423" s="26"/>
      <c r="B423" s="107"/>
      <c r="C423" s="27"/>
      <c r="D423" s="5" t="s">
        <v>390</v>
      </c>
      <c r="E423" s="101">
        <v>1</v>
      </c>
      <c r="F423" s="1">
        <v>0</v>
      </c>
      <c r="G423" s="58">
        <f>E423+(E423*F423)</f>
        <v>1</v>
      </c>
      <c r="H423" s="4" t="s">
        <v>11</v>
      </c>
      <c r="I423" s="242">
        <v>0</v>
      </c>
      <c r="J423" s="230">
        <f t="shared" si="353"/>
        <v>0</v>
      </c>
      <c r="K423" s="198">
        <f t="shared" si="259"/>
        <v>121.60000000000001</v>
      </c>
      <c r="L423" s="23"/>
      <c r="M423" s="23">
        <f t="shared" si="354"/>
        <v>0</v>
      </c>
      <c r="N423" s="231">
        <f>M423*K423</f>
        <v>0</v>
      </c>
      <c r="O423" s="274">
        <f t="shared" si="343"/>
        <v>0</v>
      </c>
      <c r="P423" s="65"/>
    </row>
    <row r="424" spans="1:19" x14ac:dyDescent="0.3">
      <c r="A424" s="26"/>
      <c r="B424" s="107"/>
      <c r="C424" s="27"/>
      <c r="D424" s="12" t="s">
        <v>391</v>
      </c>
      <c r="E424" s="101">
        <v>1</v>
      </c>
      <c r="F424" s="1">
        <v>0</v>
      </c>
      <c r="G424" s="58">
        <f>E424+(E424*F424)</f>
        <v>1</v>
      </c>
      <c r="H424" s="4" t="s">
        <v>11</v>
      </c>
      <c r="I424" s="242">
        <v>0</v>
      </c>
      <c r="J424" s="230">
        <f t="shared" si="353"/>
        <v>0</v>
      </c>
      <c r="K424" s="198">
        <f t="shared" si="259"/>
        <v>121.60000000000001</v>
      </c>
      <c r="L424" s="23"/>
      <c r="M424" s="23">
        <f t="shared" si="354"/>
        <v>0</v>
      </c>
      <c r="N424" s="231">
        <f>M424*K424</f>
        <v>0</v>
      </c>
      <c r="O424" s="274">
        <f t="shared" si="343"/>
        <v>0</v>
      </c>
      <c r="P424" s="65"/>
    </row>
    <row r="425" spans="1:19" x14ac:dyDescent="0.3">
      <c r="A425" s="26"/>
      <c r="B425" s="107"/>
      <c r="C425" s="27"/>
      <c r="D425" s="12" t="s">
        <v>392</v>
      </c>
      <c r="E425" s="101">
        <v>1</v>
      </c>
      <c r="F425" s="1">
        <v>0</v>
      </c>
      <c r="G425" s="58">
        <f>E425+(E425*F425)</f>
        <v>1</v>
      </c>
      <c r="H425" s="4" t="s">
        <v>11</v>
      </c>
      <c r="I425" s="242">
        <v>0</v>
      </c>
      <c r="J425" s="230">
        <f t="shared" si="353"/>
        <v>0</v>
      </c>
      <c r="K425" s="198">
        <f t="shared" si="259"/>
        <v>121.60000000000001</v>
      </c>
      <c r="L425" s="23"/>
      <c r="M425" s="23">
        <f t="shared" si="354"/>
        <v>0</v>
      </c>
      <c r="N425" s="231">
        <f>M425*K425</f>
        <v>0</v>
      </c>
      <c r="O425" s="274">
        <f t="shared" si="343"/>
        <v>0</v>
      </c>
      <c r="P425" s="65"/>
    </row>
    <row r="426" spans="1:19" x14ac:dyDescent="0.3">
      <c r="A426" s="26"/>
      <c r="B426" s="107"/>
      <c r="C426" s="27"/>
      <c r="D426" s="12" t="s">
        <v>393</v>
      </c>
      <c r="E426" s="101">
        <v>2</v>
      </c>
      <c r="F426" s="1">
        <v>0</v>
      </c>
      <c r="G426" s="58">
        <f>E426+(E426*F426)</f>
        <v>2</v>
      </c>
      <c r="H426" s="4" t="s">
        <v>11</v>
      </c>
      <c r="I426" s="242">
        <v>0</v>
      </c>
      <c r="J426" s="230">
        <f t="shared" si="353"/>
        <v>0</v>
      </c>
      <c r="K426" s="198">
        <f t="shared" si="259"/>
        <v>121.60000000000001</v>
      </c>
      <c r="L426" s="23"/>
      <c r="M426" s="23">
        <f t="shared" si="354"/>
        <v>0</v>
      </c>
      <c r="N426" s="231">
        <f>M426*K426</f>
        <v>0</v>
      </c>
      <c r="O426" s="274">
        <f t="shared" si="343"/>
        <v>0</v>
      </c>
      <c r="P426" s="65"/>
    </row>
    <row r="427" spans="1:19" x14ac:dyDescent="0.3">
      <c r="A427" s="26"/>
      <c r="B427" s="107"/>
      <c r="C427" s="27"/>
      <c r="D427" s="12" t="s">
        <v>407</v>
      </c>
      <c r="E427" s="101">
        <v>1</v>
      </c>
      <c r="F427" s="1">
        <v>0</v>
      </c>
      <c r="G427" s="58">
        <f>E427+(E427*F427)</f>
        <v>1</v>
      </c>
      <c r="H427" s="4" t="s">
        <v>11</v>
      </c>
      <c r="I427" s="242">
        <v>0</v>
      </c>
      <c r="J427" s="230">
        <f t="shared" si="353"/>
        <v>0</v>
      </c>
      <c r="K427" s="198">
        <f t="shared" si="259"/>
        <v>121.60000000000001</v>
      </c>
      <c r="L427" s="23"/>
      <c r="M427" s="23">
        <f t="shared" si="354"/>
        <v>0</v>
      </c>
      <c r="N427" s="231">
        <f>M427*K427</f>
        <v>0</v>
      </c>
      <c r="O427" s="274">
        <f t="shared" si="343"/>
        <v>0</v>
      </c>
      <c r="P427" s="65"/>
    </row>
    <row r="428" spans="1:19" s="24" customFormat="1" x14ac:dyDescent="0.3">
      <c r="A428" s="19"/>
      <c r="B428" s="40"/>
      <c r="C428" s="40"/>
      <c r="D428" s="48"/>
      <c r="E428" s="102"/>
      <c r="F428" s="47"/>
      <c r="G428" s="161"/>
      <c r="H428" s="46"/>
      <c r="I428" s="256"/>
      <c r="J428" s="256"/>
      <c r="K428" s="256"/>
      <c r="L428" s="23"/>
      <c r="M428" s="50"/>
      <c r="N428" s="242"/>
      <c r="O428" s="277"/>
      <c r="P428" s="52"/>
      <c r="Q428" s="13"/>
      <c r="S428" s="13"/>
    </row>
    <row r="429" spans="1:19" s="24" customFormat="1" ht="30" customHeight="1" x14ac:dyDescent="0.3">
      <c r="A429" s="19"/>
      <c r="B429" s="40"/>
      <c r="C429" s="57"/>
      <c r="D429" s="317" t="s">
        <v>300</v>
      </c>
      <c r="E429" s="318"/>
      <c r="F429" s="318"/>
      <c r="G429" s="318"/>
      <c r="H429" s="318"/>
      <c r="I429" s="318"/>
      <c r="J429" s="319"/>
      <c r="K429" s="249"/>
      <c r="L429" s="23"/>
      <c r="M429" s="50"/>
      <c r="N429" s="242"/>
      <c r="O429" s="273">
        <f>J429</f>
        <v>0</v>
      </c>
      <c r="P429" s="52"/>
      <c r="Q429" s="13"/>
      <c r="S429" s="13"/>
    </row>
    <row r="430" spans="1:19" s="24" customFormat="1" ht="15" thickBot="1" x14ac:dyDescent="0.35">
      <c r="A430" s="19"/>
      <c r="B430" s="40"/>
      <c r="C430" s="40"/>
      <c r="D430" s="48"/>
      <c r="E430" s="102"/>
      <c r="F430" s="47"/>
      <c r="G430" s="161"/>
      <c r="H430" s="46"/>
      <c r="I430" s="256"/>
      <c r="J430" s="256"/>
      <c r="K430" s="256"/>
      <c r="L430" s="23"/>
      <c r="M430" s="50"/>
      <c r="N430" s="242"/>
      <c r="O430" s="277"/>
      <c r="P430" s="52"/>
      <c r="Q430" s="13"/>
      <c r="S430" s="13"/>
    </row>
    <row r="431" spans="1:19" s="69" customFormat="1" ht="16.2" thickBot="1" x14ac:dyDescent="0.35">
      <c r="A431" s="43"/>
      <c r="B431" s="44"/>
      <c r="C431" s="44"/>
      <c r="D431" s="67"/>
      <c r="E431" s="103"/>
      <c r="F431" s="45"/>
      <c r="G431" s="323" t="s">
        <v>36</v>
      </c>
      <c r="H431" s="324"/>
      <c r="I431" s="252">
        <f>SUM(J383:J430)</f>
        <v>0</v>
      </c>
      <c r="J431" s="325" t="s">
        <v>37</v>
      </c>
      <c r="K431" s="326"/>
      <c r="L431" s="23"/>
      <c r="M431" s="94"/>
      <c r="N431" s="260"/>
      <c r="O431" s="280"/>
      <c r="P431" s="68">
        <f>SUM(O383:O430)</f>
        <v>0</v>
      </c>
    </row>
    <row r="432" spans="1:19" ht="15" thickBot="1" x14ac:dyDescent="0.35">
      <c r="A432" s="70"/>
      <c r="B432" s="71"/>
      <c r="C432" s="72"/>
      <c r="D432" s="7"/>
      <c r="E432" s="104"/>
      <c r="F432" s="16"/>
      <c r="G432" s="161"/>
      <c r="H432" s="17"/>
      <c r="I432" s="239"/>
      <c r="J432" s="240"/>
      <c r="K432" s="240"/>
      <c r="L432" s="23"/>
      <c r="M432" s="49"/>
      <c r="N432" s="240"/>
      <c r="O432" s="271"/>
      <c r="P432" s="52"/>
    </row>
    <row r="433" spans="1:16" ht="30" customHeight="1" thickBot="1" x14ac:dyDescent="0.35">
      <c r="A433" s="305" t="s">
        <v>90</v>
      </c>
      <c r="B433" s="306"/>
      <c r="C433" s="306"/>
      <c r="D433" s="306"/>
      <c r="E433" s="306"/>
      <c r="F433" s="306"/>
      <c r="G433" s="306"/>
      <c r="H433" s="327"/>
      <c r="I433" s="253"/>
      <c r="J433" s="240"/>
      <c r="K433" s="240"/>
      <c r="L433" s="23"/>
      <c r="M433" s="3"/>
      <c r="N433" s="240"/>
      <c r="O433" s="271"/>
      <c r="P433" s="52"/>
    </row>
    <row r="434" spans="1:16" ht="20.100000000000001" customHeight="1" thickBot="1" x14ac:dyDescent="0.35">
      <c r="A434" s="320" t="s">
        <v>8</v>
      </c>
      <c r="B434" s="321"/>
      <c r="C434" s="321"/>
      <c r="D434" s="322"/>
      <c r="E434" s="56"/>
      <c r="F434" s="1"/>
      <c r="G434" s="58"/>
      <c r="H434" s="2"/>
      <c r="I434" s="239"/>
      <c r="J434" s="240"/>
      <c r="K434" s="240"/>
      <c r="L434" s="23"/>
      <c r="M434" s="3"/>
      <c r="N434" s="240"/>
      <c r="O434" s="271"/>
      <c r="P434" s="52"/>
    </row>
    <row r="435" spans="1:16" x14ac:dyDescent="0.3">
      <c r="A435" s="26">
        <v>1</v>
      </c>
      <c r="B435" s="107"/>
      <c r="C435" s="10"/>
      <c r="D435" s="20" t="s">
        <v>302</v>
      </c>
      <c r="E435" s="53">
        <v>10</v>
      </c>
      <c r="F435" s="1">
        <v>0.1</v>
      </c>
      <c r="G435" s="58">
        <f t="shared" ref="G435:G441" si="358">E435+(E435*F435)</f>
        <v>11</v>
      </c>
      <c r="H435" s="4" t="s">
        <v>9</v>
      </c>
      <c r="I435" s="242">
        <v>0</v>
      </c>
      <c r="J435" s="242">
        <f t="shared" ref="J435:J441" si="359">I435*G435</f>
        <v>0</v>
      </c>
      <c r="K435" s="242">
        <f t="shared" ref="K435:K472" si="360">$K$4</f>
        <v>121.60000000000001</v>
      </c>
      <c r="L435" s="23"/>
      <c r="M435" s="23">
        <f t="shared" ref="M435:M441" si="361">L435*G435</f>
        <v>0</v>
      </c>
      <c r="N435" s="242">
        <f t="shared" ref="N435:N465" si="362">M435*K435</f>
        <v>0</v>
      </c>
      <c r="O435" s="272">
        <f t="shared" ref="O435:O465" si="363">N435+J435</f>
        <v>0</v>
      </c>
      <c r="P435" s="65"/>
    </row>
    <row r="436" spans="1:16" x14ac:dyDescent="0.3">
      <c r="A436" s="26"/>
      <c r="B436" s="107"/>
      <c r="C436" s="10"/>
      <c r="D436" s="20" t="s">
        <v>303</v>
      </c>
      <c r="E436" s="53">
        <v>1</v>
      </c>
      <c r="F436" s="1">
        <v>0</v>
      </c>
      <c r="G436" s="58">
        <f t="shared" si="358"/>
        <v>1</v>
      </c>
      <c r="H436" s="4" t="s">
        <v>11</v>
      </c>
      <c r="I436" s="242">
        <v>0</v>
      </c>
      <c r="J436" s="242">
        <f t="shared" si="359"/>
        <v>0</v>
      </c>
      <c r="K436" s="242">
        <f t="shared" ref="K436:K441" si="364">$K$4</f>
        <v>121.60000000000001</v>
      </c>
      <c r="L436" s="23"/>
      <c r="M436" s="23">
        <f t="shared" si="361"/>
        <v>0</v>
      </c>
      <c r="N436" s="242">
        <f t="shared" ref="N436:N441" si="365">M436*K436</f>
        <v>0</v>
      </c>
      <c r="O436" s="272">
        <f t="shared" ref="O436:O441" si="366">N436+J436</f>
        <v>0</v>
      </c>
      <c r="P436" s="65"/>
    </row>
    <row r="437" spans="1:16" x14ac:dyDescent="0.3">
      <c r="A437" s="26"/>
      <c r="B437" s="107"/>
      <c r="C437" s="10"/>
      <c r="D437" s="20" t="s">
        <v>304</v>
      </c>
      <c r="E437" s="53">
        <v>1</v>
      </c>
      <c r="F437" s="1">
        <v>0</v>
      </c>
      <c r="G437" s="58">
        <f t="shared" si="358"/>
        <v>1</v>
      </c>
      <c r="H437" s="4" t="s">
        <v>11</v>
      </c>
      <c r="I437" s="242">
        <v>0</v>
      </c>
      <c r="J437" s="242">
        <f t="shared" si="359"/>
        <v>0</v>
      </c>
      <c r="K437" s="242">
        <f t="shared" si="364"/>
        <v>121.60000000000001</v>
      </c>
      <c r="L437" s="23"/>
      <c r="M437" s="23">
        <f t="shared" si="361"/>
        <v>0</v>
      </c>
      <c r="N437" s="242">
        <f t="shared" si="365"/>
        <v>0</v>
      </c>
      <c r="O437" s="272">
        <f t="shared" si="366"/>
        <v>0</v>
      </c>
      <c r="P437" s="65"/>
    </row>
    <row r="438" spans="1:16" x14ac:dyDescent="0.3">
      <c r="A438" s="26"/>
      <c r="B438" s="107"/>
      <c r="C438" s="10"/>
      <c r="D438" s="20" t="s">
        <v>305</v>
      </c>
      <c r="E438" s="53">
        <v>1</v>
      </c>
      <c r="F438" s="1">
        <v>0</v>
      </c>
      <c r="G438" s="58">
        <f t="shared" si="358"/>
        <v>1</v>
      </c>
      <c r="H438" s="4" t="s">
        <v>11</v>
      </c>
      <c r="I438" s="242">
        <v>0</v>
      </c>
      <c r="J438" s="242">
        <f t="shared" si="359"/>
        <v>0</v>
      </c>
      <c r="K438" s="242">
        <f t="shared" si="364"/>
        <v>121.60000000000001</v>
      </c>
      <c r="L438" s="23"/>
      <c r="M438" s="23">
        <f t="shared" si="361"/>
        <v>0</v>
      </c>
      <c r="N438" s="242">
        <f t="shared" si="365"/>
        <v>0</v>
      </c>
      <c r="O438" s="272">
        <f t="shared" si="366"/>
        <v>0</v>
      </c>
      <c r="P438" s="65"/>
    </row>
    <row r="439" spans="1:16" x14ac:dyDescent="0.3">
      <c r="A439" s="26"/>
      <c r="B439" s="107"/>
      <c r="C439" s="10"/>
      <c r="D439" s="20" t="s">
        <v>306</v>
      </c>
      <c r="E439" s="53">
        <v>1</v>
      </c>
      <c r="F439" s="1">
        <v>0</v>
      </c>
      <c r="G439" s="58">
        <f t="shared" si="358"/>
        <v>1</v>
      </c>
      <c r="H439" s="4" t="s">
        <v>11</v>
      </c>
      <c r="I439" s="242">
        <v>0</v>
      </c>
      <c r="J439" s="242">
        <f t="shared" si="359"/>
        <v>0</v>
      </c>
      <c r="K439" s="242">
        <f t="shared" si="364"/>
        <v>121.60000000000001</v>
      </c>
      <c r="L439" s="23"/>
      <c r="M439" s="23">
        <f t="shared" si="361"/>
        <v>0</v>
      </c>
      <c r="N439" s="242">
        <f t="shared" si="365"/>
        <v>0</v>
      </c>
      <c r="O439" s="272">
        <f t="shared" si="366"/>
        <v>0</v>
      </c>
      <c r="P439" s="65"/>
    </row>
    <row r="440" spans="1:16" x14ac:dyDescent="0.3">
      <c r="A440" s="26"/>
      <c r="B440" s="107"/>
      <c r="C440" s="10"/>
      <c r="D440" s="20" t="s">
        <v>307</v>
      </c>
      <c r="E440" s="53">
        <v>1</v>
      </c>
      <c r="F440" s="1">
        <v>0</v>
      </c>
      <c r="G440" s="58">
        <f t="shared" si="358"/>
        <v>1</v>
      </c>
      <c r="H440" s="4" t="s">
        <v>11</v>
      </c>
      <c r="I440" s="242">
        <v>0</v>
      </c>
      <c r="J440" s="242">
        <f t="shared" si="359"/>
        <v>0</v>
      </c>
      <c r="K440" s="242">
        <f t="shared" si="364"/>
        <v>121.60000000000001</v>
      </c>
      <c r="L440" s="23"/>
      <c r="M440" s="23">
        <f t="shared" si="361"/>
        <v>0</v>
      </c>
      <c r="N440" s="242">
        <f t="shared" si="365"/>
        <v>0</v>
      </c>
      <c r="O440" s="272">
        <f t="shared" si="366"/>
        <v>0</v>
      </c>
      <c r="P440" s="65"/>
    </row>
    <row r="441" spans="1:16" x14ac:dyDescent="0.3">
      <c r="A441" s="26"/>
      <c r="B441" s="107"/>
      <c r="C441" s="10"/>
      <c r="D441" s="20" t="s">
        <v>308</v>
      </c>
      <c r="E441" s="53">
        <v>1</v>
      </c>
      <c r="F441" s="1">
        <v>0</v>
      </c>
      <c r="G441" s="58">
        <f t="shared" si="358"/>
        <v>1</v>
      </c>
      <c r="H441" s="4" t="s">
        <v>11</v>
      </c>
      <c r="I441" s="242">
        <v>0</v>
      </c>
      <c r="J441" s="242">
        <f t="shared" si="359"/>
        <v>0</v>
      </c>
      <c r="K441" s="242">
        <f t="shared" si="364"/>
        <v>121.60000000000001</v>
      </c>
      <c r="L441" s="23"/>
      <c r="M441" s="23">
        <f t="shared" si="361"/>
        <v>0</v>
      </c>
      <c r="N441" s="242">
        <f t="shared" si="365"/>
        <v>0</v>
      </c>
      <c r="O441" s="272">
        <f t="shared" si="366"/>
        <v>0</v>
      </c>
      <c r="P441" s="65"/>
    </row>
    <row r="442" spans="1:16" s="24" customFormat="1" x14ac:dyDescent="0.3">
      <c r="A442" s="26">
        <v>2</v>
      </c>
      <c r="B442" s="107"/>
      <c r="C442" s="9"/>
      <c r="D442" s="20" t="s">
        <v>309</v>
      </c>
      <c r="E442" s="53">
        <v>25</v>
      </c>
      <c r="F442" s="1">
        <v>0.1</v>
      </c>
      <c r="G442" s="58">
        <f t="shared" ref="G442:G447" si="367">E442+(E442*F442)</f>
        <v>27.5</v>
      </c>
      <c r="H442" s="4" t="s">
        <v>9</v>
      </c>
      <c r="I442" s="242">
        <v>0</v>
      </c>
      <c r="J442" s="242">
        <f t="shared" ref="J442:J447" si="368">I442*G442</f>
        <v>0</v>
      </c>
      <c r="K442" s="242">
        <f t="shared" si="360"/>
        <v>121.60000000000001</v>
      </c>
      <c r="L442" s="23"/>
      <c r="M442" s="23">
        <f t="shared" ref="M442:M447" si="369">L442*G442</f>
        <v>0</v>
      </c>
      <c r="N442" s="242">
        <f t="shared" si="362"/>
        <v>0</v>
      </c>
      <c r="O442" s="272">
        <f t="shared" si="363"/>
        <v>0</v>
      </c>
      <c r="P442" s="65"/>
    </row>
    <row r="443" spans="1:16" x14ac:dyDescent="0.3">
      <c r="A443" s="26"/>
      <c r="B443" s="107"/>
      <c r="C443" s="9"/>
      <c r="D443" s="20" t="s">
        <v>310</v>
      </c>
      <c r="E443" s="53">
        <v>1</v>
      </c>
      <c r="F443" s="1">
        <v>0</v>
      </c>
      <c r="G443" s="58">
        <f>E443+(E443*F443)</f>
        <v>1</v>
      </c>
      <c r="H443" s="4" t="s">
        <v>11</v>
      </c>
      <c r="I443" s="242">
        <v>0</v>
      </c>
      <c r="J443" s="242">
        <f>I443*G443</f>
        <v>0</v>
      </c>
      <c r="K443" s="242">
        <f>$K$4</f>
        <v>121.60000000000001</v>
      </c>
      <c r="L443" s="23"/>
      <c r="M443" s="23">
        <f>L443*G443</f>
        <v>0</v>
      </c>
      <c r="N443" s="242">
        <f>M443*K443</f>
        <v>0</v>
      </c>
      <c r="O443" s="272">
        <f>N443+J443</f>
        <v>0</v>
      </c>
      <c r="P443" s="65"/>
    </row>
    <row r="444" spans="1:16" x14ac:dyDescent="0.3">
      <c r="A444" s="26"/>
      <c r="B444" s="107"/>
      <c r="C444" s="9"/>
      <c r="D444" s="20" t="s">
        <v>311</v>
      </c>
      <c r="E444" s="53">
        <v>2</v>
      </c>
      <c r="F444" s="1">
        <v>0</v>
      </c>
      <c r="G444" s="58">
        <f>E444+(E444*F444)</f>
        <v>2</v>
      </c>
      <c r="H444" s="4" t="s">
        <v>11</v>
      </c>
      <c r="I444" s="242">
        <v>0</v>
      </c>
      <c r="J444" s="242">
        <f>I444*G444</f>
        <v>0</v>
      </c>
      <c r="K444" s="242">
        <f>$K$4</f>
        <v>121.60000000000001</v>
      </c>
      <c r="L444" s="23"/>
      <c r="M444" s="23">
        <f>L444*G444</f>
        <v>0</v>
      </c>
      <c r="N444" s="242">
        <f>M444*K444</f>
        <v>0</v>
      </c>
      <c r="O444" s="272">
        <f>N444+J444</f>
        <v>0</v>
      </c>
      <c r="P444" s="65"/>
    </row>
    <row r="445" spans="1:16" x14ac:dyDescent="0.3">
      <c r="A445" s="26"/>
      <c r="B445" s="107"/>
      <c r="C445" s="9"/>
      <c r="D445" s="20" t="s">
        <v>312</v>
      </c>
      <c r="E445" s="53">
        <v>3</v>
      </c>
      <c r="F445" s="1">
        <v>0</v>
      </c>
      <c r="G445" s="58">
        <f>E445+(E445*F445)</f>
        <v>3</v>
      </c>
      <c r="H445" s="4" t="s">
        <v>11</v>
      </c>
      <c r="I445" s="242">
        <v>0</v>
      </c>
      <c r="J445" s="242">
        <f>I445*G445</f>
        <v>0</v>
      </c>
      <c r="K445" s="242">
        <f>$K$4</f>
        <v>121.60000000000001</v>
      </c>
      <c r="L445" s="23"/>
      <c r="M445" s="23">
        <f>L445*G445</f>
        <v>0</v>
      </c>
      <c r="N445" s="242">
        <f>M445*K445</f>
        <v>0</v>
      </c>
      <c r="O445" s="272">
        <f>N445+J445</f>
        <v>0</v>
      </c>
      <c r="P445" s="65"/>
    </row>
    <row r="446" spans="1:16" x14ac:dyDescent="0.3">
      <c r="A446" s="26"/>
      <c r="B446" s="107"/>
      <c r="C446" s="9"/>
      <c r="D446" s="20" t="s">
        <v>313</v>
      </c>
      <c r="E446" s="53">
        <v>2</v>
      </c>
      <c r="F446" s="1">
        <v>0</v>
      </c>
      <c r="G446" s="58">
        <f>E446+(E446*F446)</f>
        <v>2</v>
      </c>
      <c r="H446" s="4" t="s">
        <v>11</v>
      </c>
      <c r="I446" s="242">
        <v>0</v>
      </c>
      <c r="J446" s="242">
        <f>I446*G446</f>
        <v>0</v>
      </c>
      <c r="K446" s="242">
        <f>$K$4</f>
        <v>121.60000000000001</v>
      </c>
      <c r="L446" s="23"/>
      <c r="M446" s="23">
        <f>L446*G446</f>
        <v>0</v>
      </c>
      <c r="N446" s="242">
        <f>M446*K446</f>
        <v>0</v>
      </c>
      <c r="O446" s="272">
        <f>N446+J446</f>
        <v>0</v>
      </c>
      <c r="P446" s="65"/>
    </row>
    <row r="447" spans="1:16" s="24" customFormat="1" x14ac:dyDescent="0.3">
      <c r="A447" s="26">
        <v>3</v>
      </c>
      <c r="B447" s="107"/>
      <c r="C447" s="9"/>
      <c r="D447" s="20" t="s">
        <v>314</v>
      </c>
      <c r="E447" s="53">
        <v>16</v>
      </c>
      <c r="F447" s="1">
        <v>0.1</v>
      </c>
      <c r="G447" s="58">
        <f t="shared" si="367"/>
        <v>17.600000000000001</v>
      </c>
      <c r="H447" s="4" t="s">
        <v>9</v>
      </c>
      <c r="I447" s="242">
        <v>0</v>
      </c>
      <c r="J447" s="242">
        <f t="shared" si="368"/>
        <v>0</v>
      </c>
      <c r="K447" s="242">
        <f t="shared" si="360"/>
        <v>121.60000000000001</v>
      </c>
      <c r="L447" s="23"/>
      <c r="M447" s="23">
        <f t="shared" si="369"/>
        <v>0</v>
      </c>
      <c r="N447" s="242">
        <f t="shared" si="362"/>
        <v>0</v>
      </c>
      <c r="O447" s="272">
        <f t="shared" si="363"/>
        <v>0</v>
      </c>
      <c r="P447" s="65"/>
    </row>
    <row r="448" spans="1:16" x14ac:dyDescent="0.3">
      <c r="A448" s="26"/>
      <c r="B448" s="107"/>
      <c r="C448" s="9"/>
      <c r="D448" s="20" t="s">
        <v>315</v>
      </c>
      <c r="E448" s="53">
        <v>1</v>
      </c>
      <c r="F448" s="1">
        <v>0</v>
      </c>
      <c r="G448" s="58">
        <f t="shared" ref="G448:G454" si="370">E448+(E448*F448)</f>
        <v>1</v>
      </c>
      <c r="H448" s="4" t="s">
        <v>11</v>
      </c>
      <c r="I448" s="242">
        <v>0</v>
      </c>
      <c r="J448" s="242">
        <f t="shared" ref="J448:J454" si="371">I448*G448</f>
        <v>0</v>
      </c>
      <c r="K448" s="242">
        <f t="shared" ref="K448:K454" si="372">$K$4</f>
        <v>121.60000000000001</v>
      </c>
      <c r="L448" s="23"/>
      <c r="M448" s="23">
        <f t="shared" ref="M448:M454" si="373">L448*G448</f>
        <v>0</v>
      </c>
      <c r="N448" s="242">
        <f t="shared" ref="N448:N454" si="374">M448*K448</f>
        <v>0</v>
      </c>
      <c r="O448" s="272">
        <f t="shared" ref="O448:O454" si="375">N448+J448</f>
        <v>0</v>
      </c>
      <c r="P448" s="65"/>
    </row>
    <row r="449" spans="1:16" x14ac:dyDescent="0.3">
      <c r="A449" s="26"/>
      <c r="B449" s="107"/>
      <c r="C449" s="9"/>
      <c r="D449" s="20" t="s">
        <v>310</v>
      </c>
      <c r="E449" s="53">
        <v>1</v>
      </c>
      <c r="F449" s="1">
        <v>0</v>
      </c>
      <c r="G449" s="58">
        <f t="shared" si="370"/>
        <v>1</v>
      </c>
      <c r="H449" s="4" t="s">
        <v>11</v>
      </c>
      <c r="I449" s="242">
        <v>0</v>
      </c>
      <c r="J449" s="242">
        <f t="shared" si="371"/>
        <v>0</v>
      </c>
      <c r="K449" s="242">
        <f t="shared" si="372"/>
        <v>121.60000000000001</v>
      </c>
      <c r="L449" s="23"/>
      <c r="M449" s="23">
        <f t="shared" si="373"/>
        <v>0</v>
      </c>
      <c r="N449" s="242">
        <f t="shared" si="374"/>
        <v>0</v>
      </c>
      <c r="O449" s="272">
        <f t="shared" si="375"/>
        <v>0</v>
      </c>
      <c r="P449" s="65"/>
    </row>
    <row r="450" spans="1:16" x14ac:dyDescent="0.3">
      <c r="A450" s="26"/>
      <c r="B450" s="107"/>
      <c r="C450" s="9"/>
      <c r="D450" s="20" t="s">
        <v>311</v>
      </c>
      <c r="E450" s="53">
        <v>3</v>
      </c>
      <c r="F450" s="1">
        <v>0</v>
      </c>
      <c r="G450" s="58">
        <f t="shared" si="370"/>
        <v>3</v>
      </c>
      <c r="H450" s="4" t="s">
        <v>11</v>
      </c>
      <c r="I450" s="242">
        <v>0</v>
      </c>
      <c r="J450" s="242">
        <f t="shared" si="371"/>
        <v>0</v>
      </c>
      <c r="K450" s="242">
        <f t="shared" si="372"/>
        <v>121.60000000000001</v>
      </c>
      <c r="L450" s="23"/>
      <c r="M450" s="23">
        <f t="shared" si="373"/>
        <v>0</v>
      </c>
      <c r="N450" s="242">
        <f t="shared" si="374"/>
        <v>0</v>
      </c>
      <c r="O450" s="272">
        <f t="shared" si="375"/>
        <v>0</v>
      </c>
      <c r="P450" s="65"/>
    </row>
    <row r="451" spans="1:16" x14ac:dyDescent="0.3">
      <c r="A451" s="26"/>
      <c r="B451" s="107"/>
      <c r="C451" s="9"/>
      <c r="D451" s="20" t="s">
        <v>306</v>
      </c>
      <c r="E451" s="53">
        <v>2</v>
      </c>
      <c r="F451" s="1">
        <v>0</v>
      </c>
      <c r="G451" s="58">
        <f t="shared" si="370"/>
        <v>2</v>
      </c>
      <c r="H451" s="4" t="s">
        <v>11</v>
      </c>
      <c r="I451" s="242">
        <v>0</v>
      </c>
      <c r="J451" s="242">
        <f t="shared" si="371"/>
        <v>0</v>
      </c>
      <c r="K451" s="242">
        <f t="shared" si="372"/>
        <v>121.60000000000001</v>
      </c>
      <c r="L451" s="23"/>
      <c r="M451" s="23">
        <f t="shared" si="373"/>
        <v>0</v>
      </c>
      <c r="N451" s="242">
        <f t="shared" si="374"/>
        <v>0</v>
      </c>
      <c r="O451" s="272">
        <f t="shared" si="375"/>
        <v>0</v>
      </c>
      <c r="P451" s="65"/>
    </row>
    <row r="452" spans="1:16" x14ac:dyDescent="0.3">
      <c r="A452" s="26"/>
      <c r="B452" s="107"/>
      <c r="C452" s="9"/>
      <c r="D452" s="20" t="s">
        <v>316</v>
      </c>
      <c r="E452" s="53">
        <v>1</v>
      </c>
      <c r="F452" s="1">
        <v>0</v>
      </c>
      <c r="G452" s="58">
        <f t="shared" si="370"/>
        <v>1</v>
      </c>
      <c r="H452" s="4" t="s">
        <v>11</v>
      </c>
      <c r="I452" s="242">
        <v>0</v>
      </c>
      <c r="J452" s="242">
        <f t="shared" si="371"/>
        <v>0</v>
      </c>
      <c r="K452" s="242">
        <f t="shared" si="372"/>
        <v>121.60000000000001</v>
      </c>
      <c r="L452" s="23"/>
      <c r="M452" s="23">
        <f t="shared" si="373"/>
        <v>0</v>
      </c>
      <c r="N452" s="242">
        <f t="shared" si="374"/>
        <v>0</v>
      </c>
      <c r="O452" s="272">
        <f t="shared" si="375"/>
        <v>0</v>
      </c>
      <c r="P452" s="65"/>
    </row>
    <row r="453" spans="1:16" x14ac:dyDescent="0.3">
      <c r="A453" s="26"/>
      <c r="B453" s="107"/>
      <c r="C453" s="9"/>
      <c r="D453" s="20" t="s">
        <v>317</v>
      </c>
      <c r="E453" s="53">
        <v>2</v>
      </c>
      <c r="F453" s="1">
        <v>0</v>
      </c>
      <c r="G453" s="58">
        <f t="shared" si="370"/>
        <v>2</v>
      </c>
      <c r="H453" s="4" t="s">
        <v>11</v>
      </c>
      <c r="I453" s="242">
        <v>0</v>
      </c>
      <c r="J453" s="242">
        <f t="shared" si="371"/>
        <v>0</v>
      </c>
      <c r="K453" s="242">
        <f t="shared" si="372"/>
        <v>121.60000000000001</v>
      </c>
      <c r="L453" s="23"/>
      <c r="M453" s="23">
        <f t="shared" si="373"/>
        <v>0</v>
      </c>
      <c r="N453" s="242">
        <f t="shared" si="374"/>
        <v>0</v>
      </c>
      <c r="O453" s="272">
        <f t="shared" si="375"/>
        <v>0</v>
      </c>
      <c r="P453" s="65"/>
    </row>
    <row r="454" spans="1:16" x14ac:dyDescent="0.3">
      <c r="A454" s="26"/>
      <c r="B454" s="107"/>
      <c r="C454" s="9"/>
      <c r="D454" s="20" t="s">
        <v>308</v>
      </c>
      <c r="E454" s="53">
        <v>2</v>
      </c>
      <c r="F454" s="1">
        <v>0</v>
      </c>
      <c r="G454" s="58">
        <f t="shared" si="370"/>
        <v>2</v>
      </c>
      <c r="H454" s="4" t="s">
        <v>11</v>
      </c>
      <c r="I454" s="242">
        <v>0</v>
      </c>
      <c r="J454" s="242">
        <f t="shared" si="371"/>
        <v>0</v>
      </c>
      <c r="K454" s="242">
        <f t="shared" si="372"/>
        <v>121.60000000000001</v>
      </c>
      <c r="L454" s="23"/>
      <c r="M454" s="23">
        <f t="shared" si="373"/>
        <v>0</v>
      </c>
      <c r="N454" s="242">
        <f t="shared" si="374"/>
        <v>0</v>
      </c>
      <c r="O454" s="272">
        <f t="shared" si="375"/>
        <v>0</v>
      </c>
      <c r="P454" s="65"/>
    </row>
    <row r="455" spans="1:16" s="24" customFormat="1" x14ac:dyDescent="0.3">
      <c r="A455" s="26">
        <v>4</v>
      </c>
      <c r="B455" s="107"/>
      <c r="C455" s="9"/>
      <c r="D455" s="20" t="s">
        <v>379</v>
      </c>
      <c r="E455" s="53">
        <v>54</v>
      </c>
      <c r="F455" s="1">
        <v>0.1</v>
      </c>
      <c r="G455" s="58">
        <f t="shared" ref="G455:G460" si="376">E455+(E455*F455)</f>
        <v>59.4</v>
      </c>
      <c r="H455" s="4" t="s">
        <v>9</v>
      </c>
      <c r="I455" s="242">
        <v>0</v>
      </c>
      <c r="J455" s="242">
        <f t="shared" ref="J455:J460" si="377">I455*G455</f>
        <v>0</v>
      </c>
      <c r="K455" s="242">
        <f t="shared" si="360"/>
        <v>121.60000000000001</v>
      </c>
      <c r="L455" s="23"/>
      <c r="M455" s="23">
        <f t="shared" ref="M455:M460" si="378">L455*G455</f>
        <v>0</v>
      </c>
      <c r="N455" s="242">
        <f t="shared" ref="N455:N460" si="379">M455*K455</f>
        <v>0</v>
      </c>
      <c r="O455" s="272">
        <f t="shared" ref="O455:O460" si="380">N455+J455</f>
        <v>0</v>
      </c>
      <c r="P455" s="65"/>
    </row>
    <row r="456" spans="1:16" x14ac:dyDescent="0.3">
      <c r="A456" s="26"/>
      <c r="B456" s="107"/>
      <c r="C456" s="9"/>
      <c r="D456" s="20" t="s">
        <v>380</v>
      </c>
      <c r="E456" s="53">
        <v>1</v>
      </c>
      <c r="F456" s="1">
        <v>0</v>
      </c>
      <c r="G456" s="58">
        <f>E456+(E456*F456)</f>
        <v>1</v>
      </c>
      <c r="H456" s="4" t="s">
        <v>11</v>
      </c>
      <c r="I456" s="242">
        <v>0</v>
      </c>
      <c r="J456" s="242">
        <f>I456*G456</f>
        <v>0</v>
      </c>
      <c r="K456" s="242">
        <f>$K$4</f>
        <v>121.60000000000001</v>
      </c>
      <c r="L456" s="23"/>
      <c r="M456" s="23">
        <f>L456*G456</f>
        <v>0</v>
      </c>
      <c r="N456" s="242">
        <f>M456*K456</f>
        <v>0</v>
      </c>
      <c r="O456" s="272">
        <f>N456+J456</f>
        <v>0</v>
      </c>
      <c r="P456" s="65"/>
    </row>
    <row r="457" spans="1:16" x14ac:dyDescent="0.3">
      <c r="A457" s="26"/>
      <c r="B457" s="107"/>
      <c r="C457" s="9"/>
      <c r="D457" s="20" t="s">
        <v>381</v>
      </c>
      <c r="E457" s="53">
        <v>5</v>
      </c>
      <c r="F457" s="1">
        <v>0</v>
      </c>
      <c r="G457" s="58">
        <f>E457+(E457*F457)</f>
        <v>5</v>
      </c>
      <c r="H457" s="4" t="s">
        <v>11</v>
      </c>
      <c r="I457" s="242">
        <v>0</v>
      </c>
      <c r="J457" s="242">
        <f>I457*G457</f>
        <v>0</v>
      </c>
      <c r="K457" s="242">
        <f>$K$4</f>
        <v>121.60000000000001</v>
      </c>
      <c r="L457" s="23"/>
      <c r="M457" s="23">
        <f>L457*G457</f>
        <v>0</v>
      </c>
      <c r="N457" s="242">
        <f>M457*K457</f>
        <v>0</v>
      </c>
      <c r="O457" s="272">
        <f>N457+J457</f>
        <v>0</v>
      </c>
      <c r="P457" s="65"/>
    </row>
    <row r="458" spans="1:16" x14ac:dyDescent="0.3">
      <c r="A458" s="26"/>
      <c r="B458" s="107"/>
      <c r="C458" s="9"/>
      <c r="D458" s="20" t="s">
        <v>382</v>
      </c>
      <c r="E458" s="53">
        <v>7</v>
      </c>
      <c r="F458" s="1">
        <v>0</v>
      </c>
      <c r="G458" s="58">
        <f>E458+(E458*F458)</f>
        <v>7</v>
      </c>
      <c r="H458" s="4" t="s">
        <v>11</v>
      </c>
      <c r="I458" s="242">
        <v>0</v>
      </c>
      <c r="J458" s="242">
        <f>I458*G458</f>
        <v>0</v>
      </c>
      <c r="K458" s="242">
        <f>$K$4</f>
        <v>121.60000000000001</v>
      </c>
      <c r="L458" s="23"/>
      <c r="M458" s="23">
        <f>L458*G458</f>
        <v>0</v>
      </c>
      <c r="N458" s="242">
        <f>M458*K458</f>
        <v>0</v>
      </c>
      <c r="O458" s="272">
        <f>N458+J458</f>
        <v>0</v>
      </c>
      <c r="P458" s="65"/>
    </row>
    <row r="459" spans="1:16" x14ac:dyDescent="0.3">
      <c r="A459" s="26"/>
      <c r="B459" s="107"/>
      <c r="C459" s="9"/>
      <c r="D459" s="20" t="s">
        <v>383</v>
      </c>
      <c r="E459" s="53">
        <v>5</v>
      </c>
      <c r="F459" s="1">
        <v>0</v>
      </c>
      <c r="G459" s="58">
        <f>E459+(E459*F459)</f>
        <v>5</v>
      </c>
      <c r="H459" s="4" t="s">
        <v>11</v>
      </c>
      <c r="I459" s="242">
        <v>0</v>
      </c>
      <c r="J459" s="242">
        <f>I459*G459</f>
        <v>0</v>
      </c>
      <c r="K459" s="242">
        <f>$K$4</f>
        <v>121.60000000000001</v>
      </c>
      <c r="L459" s="23"/>
      <c r="M459" s="23">
        <f>L459*G459</f>
        <v>0</v>
      </c>
      <c r="N459" s="242">
        <f>M459*K459</f>
        <v>0</v>
      </c>
      <c r="O459" s="272">
        <f>N459+J459</f>
        <v>0</v>
      </c>
      <c r="P459" s="65"/>
    </row>
    <row r="460" spans="1:16" s="24" customFormat="1" x14ac:dyDescent="0.3">
      <c r="A460" s="26">
        <v>5</v>
      </c>
      <c r="B460" s="107"/>
      <c r="C460" s="9"/>
      <c r="D460" s="20" t="s">
        <v>336</v>
      </c>
      <c r="E460" s="53">
        <v>10</v>
      </c>
      <c r="F460" s="1">
        <v>0.1</v>
      </c>
      <c r="G460" s="58">
        <f t="shared" si="376"/>
        <v>11</v>
      </c>
      <c r="H460" s="4" t="s">
        <v>9</v>
      </c>
      <c r="I460" s="242">
        <v>0</v>
      </c>
      <c r="J460" s="242">
        <f t="shared" si="377"/>
        <v>0</v>
      </c>
      <c r="K460" s="242">
        <f t="shared" si="360"/>
        <v>121.60000000000001</v>
      </c>
      <c r="L460" s="23"/>
      <c r="M460" s="23">
        <f t="shared" si="378"/>
        <v>0</v>
      </c>
      <c r="N460" s="242">
        <f t="shared" si="379"/>
        <v>0</v>
      </c>
      <c r="O460" s="272">
        <f t="shared" si="380"/>
        <v>0</v>
      </c>
      <c r="P460" s="65"/>
    </row>
    <row r="461" spans="1:16" x14ac:dyDescent="0.3">
      <c r="A461" s="26"/>
      <c r="B461" s="107"/>
      <c r="C461" s="9"/>
      <c r="D461" s="20" t="s">
        <v>337</v>
      </c>
      <c r="E461" s="53">
        <v>1</v>
      </c>
      <c r="F461" s="1">
        <v>0</v>
      </c>
      <c r="G461" s="58">
        <f>E461+(E461*F461)</f>
        <v>1</v>
      </c>
      <c r="H461" s="4" t="s">
        <v>11</v>
      </c>
      <c r="I461" s="242">
        <v>0</v>
      </c>
      <c r="J461" s="242">
        <f>I461*G461</f>
        <v>0</v>
      </c>
      <c r="K461" s="242">
        <f>$K$4</f>
        <v>121.60000000000001</v>
      </c>
      <c r="L461" s="23"/>
      <c r="M461" s="23">
        <f>L461*G461</f>
        <v>0</v>
      </c>
      <c r="N461" s="242">
        <f>M461*K461</f>
        <v>0</v>
      </c>
      <c r="O461" s="272">
        <f>N461+J461</f>
        <v>0</v>
      </c>
      <c r="P461" s="65"/>
    </row>
    <row r="462" spans="1:16" x14ac:dyDescent="0.3">
      <c r="A462" s="26"/>
      <c r="B462" s="107"/>
      <c r="C462" s="9"/>
      <c r="D462" s="20" t="s">
        <v>338</v>
      </c>
      <c r="E462" s="53">
        <v>1</v>
      </c>
      <c r="F462" s="1">
        <v>0</v>
      </c>
      <c r="G462" s="58">
        <f>E462+(E462*F462)</f>
        <v>1</v>
      </c>
      <c r="H462" s="4" t="s">
        <v>11</v>
      </c>
      <c r="I462" s="242">
        <v>0</v>
      </c>
      <c r="J462" s="242">
        <f>I462*G462</f>
        <v>0</v>
      </c>
      <c r="K462" s="242">
        <f>$K$4</f>
        <v>121.60000000000001</v>
      </c>
      <c r="L462" s="23"/>
      <c r="M462" s="23">
        <f>L462*G462</f>
        <v>0</v>
      </c>
      <c r="N462" s="242">
        <f>M462*K462</f>
        <v>0</v>
      </c>
      <c r="O462" s="272">
        <f>N462+J462</f>
        <v>0</v>
      </c>
      <c r="P462" s="65"/>
    </row>
    <row r="463" spans="1:16" x14ac:dyDescent="0.3">
      <c r="A463" s="26"/>
      <c r="B463" s="107"/>
      <c r="C463" s="9"/>
      <c r="D463" s="20" t="s">
        <v>339</v>
      </c>
      <c r="E463" s="53">
        <v>2</v>
      </c>
      <c r="F463" s="1">
        <v>0</v>
      </c>
      <c r="G463" s="58">
        <f>E463+(E463*F463)</f>
        <v>2</v>
      </c>
      <c r="H463" s="4" t="s">
        <v>11</v>
      </c>
      <c r="I463" s="242">
        <v>0</v>
      </c>
      <c r="J463" s="242">
        <f>I463*G463</f>
        <v>0</v>
      </c>
      <c r="K463" s="242">
        <f>$K$4</f>
        <v>121.60000000000001</v>
      </c>
      <c r="L463" s="23"/>
      <c r="M463" s="23">
        <f>L463*G463</f>
        <v>0</v>
      </c>
      <c r="N463" s="242">
        <f>M463*K463</f>
        <v>0</v>
      </c>
      <c r="O463" s="272">
        <f>N463+J463</f>
        <v>0</v>
      </c>
      <c r="P463" s="65"/>
    </row>
    <row r="464" spans="1:16" x14ac:dyDescent="0.3">
      <c r="A464" s="26"/>
      <c r="B464" s="107"/>
      <c r="C464" s="9"/>
      <c r="D464" s="20" t="s">
        <v>340</v>
      </c>
      <c r="E464" s="53">
        <v>1</v>
      </c>
      <c r="F464" s="1">
        <v>0</v>
      </c>
      <c r="G464" s="58">
        <f>E464+(E464*F464)</f>
        <v>1</v>
      </c>
      <c r="H464" s="4" t="s">
        <v>11</v>
      </c>
      <c r="I464" s="242">
        <v>0</v>
      </c>
      <c r="J464" s="242">
        <f>I464*G464</f>
        <v>0</v>
      </c>
      <c r="K464" s="242">
        <f>$K$4</f>
        <v>121.60000000000001</v>
      </c>
      <c r="L464" s="23"/>
      <c r="M464" s="23">
        <f>L464*G464</f>
        <v>0</v>
      </c>
      <c r="N464" s="242">
        <f>M464*K464</f>
        <v>0</v>
      </c>
      <c r="O464" s="272">
        <f>N464+J464</f>
        <v>0</v>
      </c>
      <c r="P464" s="65"/>
    </row>
    <row r="465" spans="1:16" s="24" customFormat="1" x14ac:dyDescent="0.3">
      <c r="A465" s="26">
        <v>6</v>
      </c>
      <c r="B465" s="107"/>
      <c r="C465" s="9"/>
      <c r="D465" s="20" t="s">
        <v>375</v>
      </c>
      <c r="E465" s="53">
        <v>51</v>
      </c>
      <c r="F465" s="1">
        <v>0.1</v>
      </c>
      <c r="G465" s="58">
        <f t="shared" ref="G465" si="381">E465+(E465*F465)</f>
        <v>56.1</v>
      </c>
      <c r="H465" s="4" t="s">
        <v>9</v>
      </c>
      <c r="I465" s="242">
        <v>0</v>
      </c>
      <c r="J465" s="242">
        <f t="shared" ref="J465" si="382">I465*G465</f>
        <v>0</v>
      </c>
      <c r="K465" s="242">
        <f t="shared" si="360"/>
        <v>121.60000000000001</v>
      </c>
      <c r="L465" s="23"/>
      <c r="M465" s="23">
        <f t="shared" ref="M465" si="383">L465*G465</f>
        <v>0</v>
      </c>
      <c r="N465" s="242">
        <f t="shared" si="362"/>
        <v>0</v>
      </c>
      <c r="O465" s="272">
        <f t="shared" si="363"/>
        <v>0</v>
      </c>
      <c r="P465" s="65"/>
    </row>
    <row r="466" spans="1:16" x14ac:dyDescent="0.3">
      <c r="A466" s="26"/>
      <c r="B466" s="107"/>
      <c r="C466" s="9"/>
      <c r="D466" s="20" t="s">
        <v>376</v>
      </c>
      <c r="E466" s="53">
        <v>3</v>
      </c>
      <c r="F466" s="1">
        <v>0</v>
      </c>
      <c r="G466" s="58">
        <f t="shared" ref="G466:G471" si="384">E466+(E466*F466)</f>
        <v>3</v>
      </c>
      <c r="H466" s="4" t="s">
        <v>11</v>
      </c>
      <c r="I466" s="242">
        <v>0</v>
      </c>
      <c r="J466" s="242">
        <f t="shared" ref="J466:J471" si="385">I466*G466</f>
        <v>0</v>
      </c>
      <c r="K466" s="242">
        <f t="shared" ref="K466:K471" si="386">$K$4</f>
        <v>121.60000000000001</v>
      </c>
      <c r="L466" s="23"/>
      <c r="M466" s="23">
        <f t="shared" ref="M466:M471" si="387">L466*G466</f>
        <v>0</v>
      </c>
      <c r="N466" s="242">
        <f t="shared" ref="N466:N471" si="388">M466*K466</f>
        <v>0</v>
      </c>
      <c r="O466" s="272">
        <f t="shared" ref="O466:O471" si="389">N466+J466</f>
        <v>0</v>
      </c>
      <c r="P466" s="65"/>
    </row>
    <row r="467" spans="1:16" x14ac:dyDescent="0.3">
      <c r="A467" s="26"/>
      <c r="B467" s="107"/>
      <c r="C467" s="9"/>
      <c r="D467" s="20" t="s">
        <v>377</v>
      </c>
      <c r="E467" s="53">
        <v>9</v>
      </c>
      <c r="F467" s="1">
        <v>0</v>
      </c>
      <c r="G467" s="58">
        <f t="shared" si="384"/>
        <v>9</v>
      </c>
      <c r="H467" s="4" t="s">
        <v>11</v>
      </c>
      <c r="I467" s="242">
        <v>0</v>
      </c>
      <c r="J467" s="242">
        <f t="shared" si="385"/>
        <v>0</v>
      </c>
      <c r="K467" s="242">
        <f t="shared" si="386"/>
        <v>121.60000000000001</v>
      </c>
      <c r="L467" s="23"/>
      <c r="M467" s="23">
        <f t="shared" si="387"/>
        <v>0</v>
      </c>
      <c r="N467" s="242">
        <f t="shared" si="388"/>
        <v>0</v>
      </c>
      <c r="O467" s="272">
        <f t="shared" si="389"/>
        <v>0</v>
      </c>
      <c r="P467" s="65"/>
    </row>
    <row r="468" spans="1:16" x14ac:dyDescent="0.3">
      <c r="A468" s="26"/>
      <c r="B468" s="107"/>
      <c r="C468" s="9"/>
      <c r="D468" s="20" t="s">
        <v>378</v>
      </c>
      <c r="E468" s="53">
        <v>1</v>
      </c>
      <c r="F468" s="1">
        <v>0</v>
      </c>
      <c r="G468" s="58">
        <f t="shared" si="384"/>
        <v>1</v>
      </c>
      <c r="H468" s="4" t="s">
        <v>11</v>
      </c>
      <c r="I468" s="242">
        <v>0</v>
      </c>
      <c r="J468" s="242">
        <f t="shared" si="385"/>
        <v>0</v>
      </c>
      <c r="K468" s="242">
        <f t="shared" si="386"/>
        <v>121.60000000000001</v>
      </c>
      <c r="L468" s="23"/>
      <c r="M468" s="23">
        <f t="shared" si="387"/>
        <v>0</v>
      </c>
      <c r="N468" s="242">
        <f t="shared" si="388"/>
        <v>0</v>
      </c>
      <c r="O468" s="272">
        <f t="shared" si="389"/>
        <v>0</v>
      </c>
      <c r="P468" s="65"/>
    </row>
    <row r="469" spans="1:16" x14ac:dyDescent="0.3">
      <c r="A469" s="26"/>
      <c r="B469" s="107"/>
      <c r="C469" s="9"/>
      <c r="D469" s="20" t="s">
        <v>356</v>
      </c>
      <c r="E469" s="53">
        <v>1</v>
      </c>
      <c r="F469" s="1">
        <v>0</v>
      </c>
      <c r="G469" s="58">
        <f t="shared" si="384"/>
        <v>1</v>
      </c>
      <c r="H469" s="4" t="s">
        <v>11</v>
      </c>
      <c r="I469" s="242">
        <v>0</v>
      </c>
      <c r="J469" s="242">
        <f t="shared" si="385"/>
        <v>0</v>
      </c>
      <c r="K469" s="242">
        <f t="shared" si="386"/>
        <v>121.60000000000001</v>
      </c>
      <c r="L469" s="23"/>
      <c r="M469" s="23">
        <f t="shared" si="387"/>
        <v>0</v>
      </c>
      <c r="N469" s="242">
        <f t="shared" si="388"/>
        <v>0</v>
      </c>
      <c r="O469" s="272">
        <f t="shared" si="389"/>
        <v>0</v>
      </c>
      <c r="P469" s="65"/>
    </row>
    <row r="470" spans="1:16" x14ac:dyDescent="0.3">
      <c r="A470" s="26"/>
      <c r="B470" s="107"/>
      <c r="C470" s="9"/>
      <c r="D470" s="20" t="s">
        <v>350</v>
      </c>
      <c r="E470" s="53">
        <v>11</v>
      </c>
      <c r="F470" s="1">
        <v>0</v>
      </c>
      <c r="G470" s="58">
        <f t="shared" si="384"/>
        <v>11</v>
      </c>
      <c r="H470" s="4" t="s">
        <v>11</v>
      </c>
      <c r="I470" s="242">
        <v>0</v>
      </c>
      <c r="J470" s="242">
        <f t="shared" si="385"/>
        <v>0</v>
      </c>
      <c r="K470" s="242">
        <f t="shared" si="386"/>
        <v>121.60000000000001</v>
      </c>
      <c r="L470" s="23"/>
      <c r="M470" s="23">
        <f t="shared" si="387"/>
        <v>0</v>
      </c>
      <c r="N470" s="242">
        <f t="shared" si="388"/>
        <v>0</v>
      </c>
      <c r="O470" s="272">
        <f t="shared" si="389"/>
        <v>0</v>
      </c>
      <c r="P470" s="65"/>
    </row>
    <row r="471" spans="1:16" x14ac:dyDescent="0.3">
      <c r="A471" s="26"/>
      <c r="B471" s="107"/>
      <c r="C471" s="9"/>
      <c r="D471" s="20" t="s">
        <v>351</v>
      </c>
      <c r="E471" s="53">
        <v>11</v>
      </c>
      <c r="F471" s="1">
        <v>0</v>
      </c>
      <c r="G471" s="58">
        <f t="shared" si="384"/>
        <v>11</v>
      </c>
      <c r="H471" s="4" t="s">
        <v>11</v>
      </c>
      <c r="I471" s="242">
        <v>0</v>
      </c>
      <c r="J471" s="242">
        <f t="shared" si="385"/>
        <v>0</v>
      </c>
      <c r="K471" s="242">
        <f t="shared" si="386"/>
        <v>121.60000000000001</v>
      </c>
      <c r="L471" s="23"/>
      <c r="M471" s="23">
        <f t="shared" si="387"/>
        <v>0</v>
      </c>
      <c r="N471" s="242">
        <f t="shared" si="388"/>
        <v>0</v>
      </c>
      <c r="O471" s="272">
        <f t="shared" si="389"/>
        <v>0</v>
      </c>
      <c r="P471" s="65"/>
    </row>
    <row r="472" spans="1:16" s="24" customFormat="1" x14ac:dyDescent="0.3">
      <c r="A472" s="26">
        <v>7</v>
      </c>
      <c r="B472" s="107"/>
      <c r="C472" s="9"/>
      <c r="D472" s="20" t="s">
        <v>223</v>
      </c>
      <c r="E472" s="53">
        <v>161</v>
      </c>
      <c r="F472" s="199">
        <v>0.1</v>
      </c>
      <c r="G472" s="200">
        <f t="shared" ref="G472" si="390">E472+(E472*F472)</f>
        <v>177.1</v>
      </c>
      <c r="H472" s="153" t="s">
        <v>9</v>
      </c>
      <c r="I472" s="242">
        <v>0</v>
      </c>
      <c r="J472" s="198">
        <f t="shared" ref="J472" si="391">I472*G472</f>
        <v>0</v>
      </c>
      <c r="K472" s="198">
        <f t="shared" si="360"/>
        <v>121.60000000000001</v>
      </c>
      <c r="L472" s="23"/>
      <c r="M472" s="201">
        <f t="shared" ref="M472" si="392">L472*G472</f>
        <v>0</v>
      </c>
      <c r="N472" s="198">
        <f t="shared" ref="N472" si="393">M472*K472</f>
        <v>0</v>
      </c>
      <c r="O472" s="281">
        <f t="shared" ref="O472" si="394">N472+J472</f>
        <v>0</v>
      </c>
      <c r="P472" s="65"/>
    </row>
    <row r="473" spans="1:16" ht="15" thickBot="1" x14ac:dyDescent="0.35">
      <c r="A473" s="31"/>
      <c r="B473" s="33"/>
      <c r="C473" s="33"/>
      <c r="D473" s="8"/>
      <c r="E473" s="55"/>
      <c r="F473" s="217"/>
      <c r="G473" s="218"/>
      <c r="H473" s="219"/>
      <c r="I473" s="246"/>
      <c r="J473" s="197"/>
      <c r="K473" s="197"/>
      <c r="L473" s="23"/>
      <c r="M473" s="35"/>
      <c r="N473" s="197"/>
      <c r="O473" s="275"/>
      <c r="P473" s="65"/>
    </row>
    <row r="474" spans="1:16" ht="20.100000000000001" customHeight="1" thickBot="1" x14ac:dyDescent="0.35">
      <c r="A474" s="320" t="s">
        <v>17</v>
      </c>
      <c r="B474" s="321"/>
      <c r="C474" s="321"/>
      <c r="D474" s="322" t="s">
        <v>17</v>
      </c>
      <c r="E474" s="56"/>
      <c r="F474" s="199"/>
      <c r="G474" s="200"/>
      <c r="H474" s="202"/>
      <c r="I474" s="246"/>
      <c r="J474" s="197"/>
      <c r="K474" s="197"/>
      <c r="L474" s="23"/>
      <c r="M474" s="35"/>
      <c r="N474" s="197"/>
      <c r="O474" s="275"/>
      <c r="P474" s="65"/>
    </row>
    <row r="475" spans="1:16" x14ac:dyDescent="0.3">
      <c r="A475" s="26">
        <v>1</v>
      </c>
      <c r="B475" s="107"/>
      <c r="C475" s="10"/>
      <c r="D475" s="5" t="s">
        <v>215</v>
      </c>
      <c r="E475" s="101">
        <v>1</v>
      </c>
      <c r="F475" s="199">
        <v>0</v>
      </c>
      <c r="G475" s="200">
        <f t="shared" ref="G475:G477" si="395">E475+(E475*F475)</f>
        <v>1</v>
      </c>
      <c r="H475" s="153" t="s">
        <v>11</v>
      </c>
      <c r="I475" s="257"/>
      <c r="J475" s="198">
        <f t="shared" ref="J475:J476" si="396">I475*G475</f>
        <v>0</v>
      </c>
      <c r="K475" s="198">
        <f t="shared" ref="K475:K486" si="397">$K$4</f>
        <v>121.60000000000001</v>
      </c>
      <c r="L475" s="23"/>
      <c r="M475" s="201">
        <f t="shared" ref="M475:M476" si="398">L475*G475</f>
        <v>0</v>
      </c>
      <c r="N475" s="197">
        <f t="shared" ref="N475:N486" si="399">K475*M475</f>
        <v>0</v>
      </c>
      <c r="O475" s="274">
        <f t="shared" ref="O475:O476" si="400">J475+N475</f>
        <v>0</v>
      </c>
      <c r="P475" s="65"/>
    </row>
    <row r="476" spans="1:16" x14ac:dyDescent="0.3">
      <c r="A476" s="26">
        <v>2</v>
      </c>
      <c r="B476" s="107"/>
      <c r="C476" s="10"/>
      <c r="D476" s="5" t="s">
        <v>216</v>
      </c>
      <c r="E476" s="101">
        <v>1</v>
      </c>
      <c r="F476" s="199">
        <v>0</v>
      </c>
      <c r="G476" s="200">
        <f t="shared" si="395"/>
        <v>1</v>
      </c>
      <c r="H476" s="153" t="s">
        <v>11</v>
      </c>
      <c r="I476" s="257"/>
      <c r="J476" s="198">
        <f t="shared" si="396"/>
        <v>0</v>
      </c>
      <c r="K476" s="198">
        <f t="shared" si="397"/>
        <v>121.60000000000001</v>
      </c>
      <c r="L476" s="23"/>
      <c r="M476" s="201">
        <f t="shared" si="398"/>
        <v>0</v>
      </c>
      <c r="N476" s="197">
        <f t="shared" si="399"/>
        <v>0</v>
      </c>
      <c r="O476" s="274">
        <f t="shared" si="400"/>
        <v>0</v>
      </c>
      <c r="P476" s="65"/>
    </row>
    <row r="477" spans="1:16" x14ac:dyDescent="0.3">
      <c r="A477" s="26">
        <v>3</v>
      </c>
      <c r="B477" s="107"/>
      <c r="C477" s="9"/>
      <c r="D477" s="5" t="s">
        <v>217</v>
      </c>
      <c r="E477" s="101">
        <v>1</v>
      </c>
      <c r="F477" s="199">
        <v>0</v>
      </c>
      <c r="G477" s="200">
        <f t="shared" si="395"/>
        <v>1</v>
      </c>
      <c r="H477" s="153" t="s">
        <v>11</v>
      </c>
      <c r="I477" s="257"/>
      <c r="J477" s="198">
        <f>I477*G477</f>
        <v>0</v>
      </c>
      <c r="K477" s="198">
        <f t="shared" si="397"/>
        <v>121.60000000000001</v>
      </c>
      <c r="L477" s="23"/>
      <c r="M477" s="201">
        <f>L477*G477</f>
        <v>0</v>
      </c>
      <c r="N477" s="197">
        <f t="shared" si="399"/>
        <v>0</v>
      </c>
      <c r="O477" s="274">
        <f>J477+N477</f>
        <v>0</v>
      </c>
      <c r="P477" s="65"/>
    </row>
    <row r="478" spans="1:16" x14ac:dyDescent="0.3">
      <c r="A478" s="26">
        <v>4</v>
      </c>
      <c r="B478" s="107"/>
      <c r="C478" s="220"/>
      <c r="D478" s="12" t="s">
        <v>218</v>
      </c>
      <c r="E478" s="101">
        <v>1</v>
      </c>
      <c r="F478" s="199">
        <v>0</v>
      </c>
      <c r="G478" s="200">
        <f>E478+(E478*F478)</f>
        <v>1</v>
      </c>
      <c r="H478" s="153" t="s">
        <v>11</v>
      </c>
      <c r="I478" s="257"/>
      <c r="J478" s="198">
        <f>I478*G478</f>
        <v>0</v>
      </c>
      <c r="K478" s="198">
        <f t="shared" si="397"/>
        <v>121.60000000000001</v>
      </c>
      <c r="L478" s="23"/>
      <c r="M478" s="201">
        <f>L478*G478</f>
        <v>0</v>
      </c>
      <c r="N478" s="197">
        <f t="shared" si="399"/>
        <v>0</v>
      </c>
      <c r="O478" s="274">
        <f>J478+N478</f>
        <v>0</v>
      </c>
      <c r="P478" s="65"/>
    </row>
    <row r="479" spans="1:16" x14ac:dyDescent="0.3">
      <c r="A479" s="26">
        <v>5</v>
      </c>
      <c r="B479" s="107"/>
      <c r="C479" s="10"/>
      <c r="D479" s="5" t="s">
        <v>219</v>
      </c>
      <c r="E479" s="101">
        <v>10</v>
      </c>
      <c r="F479" s="199">
        <v>0</v>
      </c>
      <c r="G479" s="200">
        <f t="shared" ref="G479:G481" si="401">E479+(E479*F479)</f>
        <v>10</v>
      </c>
      <c r="H479" s="153" t="s">
        <v>11</v>
      </c>
      <c r="I479" s="257"/>
      <c r="J479" s="198">
        <f t="shared" ref="J479:J480" si="402">I479*G479</f>
        <v>0</v>
      </c>
      <c r="K479" s="198">
        <f t="shared" si="397"/>
        <v>121.60000000000001</v>
      </c>
      <c r="L479" s="23"/>
      <c r="M479" s="201">
        <f t="shared" ref="M479:M480" si="403">L479*G479</f>
        <v>0</v>
      </c>
      <c r="N479" s="197">
        <f t="shared" si="399"/>
        <v>0</v>
      </c>
      <c r="O479" s="274">
        <f t="shared" ref="O479:O480" si="404">J479+N479</f>
        <v>0</v>
      </c>
      <c r="P479" s="65"/>
    </row>
    <row r="480" spans="1:16" x14ac:dyDescent="0.3">
      <c r="A480" s="26">
        <v>6</v>
      </c>
      <c r="B480" s="107"/>
      <c r="C480" s="10"/>
      <c r="D480" s="5" t="s">
        <v>220</v>
      </c>
      <c r="E480" s="101">
        <v>3</v>
      </c>
      <c r="F480" s="199">
        <v>0</v>
      </c>
      <c r="G480" s="200">
        <f t="shared" si="401"/>
        <v>3</v>
      </c>
      <c r="H480" s="153" t="s">
        <v>11</v>
      </c>
      <c r="I480" s="257"/>
      <c r="J480" s="198">
        <f t="shared" si="402"/>
        <v>0</v>
      </c>
      <c r="K480" s="198">
        <f t="shared" si="397"/>
        <v>121.60000000000001</v>
      </c>
      <c r="L480" s="23"/>
      <c r="M480" s="201">
        <f t="shared" si="403"/>
        <v>0</v>
      </c>
      <c r="N480" s="197">
        <f t="shared" si="399"/>
        <v>0</v>
      </c>
      <c r="O480" s="274">
        <f t="shared" si="404"/>
        <v>0</v>
      </c>
      <c r="P480" s="65"/>
    </row>
    <row r="481" spans="1:19" x14ac:dyDescent="0.3">
      <c r="A481" s="26">
        <v>7</v>
      </c>
      <c r="B481" s="107"/>
      <c r="C481" s="9"/>
      <c r="D481" s="5" t="s">
        <v>221</v>
      </c>
      <c r="E481" s="101">
        <v>2</v>
      </c>
      <c r="F481" s="199">
        <v>0</v>
      </c>
      <c r="G481" s="200">
        <f t="shared" si="401"/>
        <v>2</v>
      </c>
      <c r="H481" s="153" t="s">
        <v>11</v>
      </c>
      <c r="I481" s="257"/>
      <c r="J481" s="198">
        <f>I481*G481</f>
        <v>0</v>
      </c>
      <c r="K481" s="198">
        <f t="shared" si="397"/>
        <v>121.60000000000001</v>
      </c>
      <c r="L481" s="23"/>
      <c r="M481" s="201">
        <f t="shared" ref="M481:M486" si="405">L481*G481</f>
        <v>0</v>
      </c>
      <c r="N481" s="197">
        <f t="shared" si="399"/>
        <v>0</v>
      </c>
      <c r="O481" s="274">
        <f t="shared" ref="O481:O486" si="406">J481+N481</f>
        <v>0</v>
      </c>
      <c r="P481" s="65"/>
    </row>
    <row r="482" spans="1:19" x14ac:dyDescent="0.3">
      <c r="A482" s="26">
        <v>8</v>
      </c>
      <c r="B482" s="107"/>
      <c r="C482" s="92"/>
      <c r="D482" s="93" t="s">
        <v>177</v>
      </c>
      <c r="E482" s="101">
        <v>1</v>
      </c>
      <c r="F482" s="216">
        <v>0</v>
      </c>
      <c r="G482" s="200">
        <f>E482+(E482*F482)</f>
        <v>1</v>
      </c>
      <c r="H482" s="153" t="s">
        <v>11</v>
      </c>
      <c r="I482" s="257"/>
      <c r="J482" s="254">
        <f>I482*G482</f>
        <v>0</v>
      </c>
      <c r="K482" s="198">
        <f t="shared" si="259"/>
        <v>121.60000000000001</v>
      </c>
      <c r="L482" s="23"/>
      <c r="M482" s="215">
        <f t="shared" si="405"/>
        <v>0</v>
      </c>
      <c r="N482" s="197">
        <f t="shared" si="399"/>
        <v>0</v>
      </c>
      <c r="O482" s="274">
        <f t="shared" si="406"/>
        <v>0</v>
      </c>
      <c r="P482" s="65"/>
    </row>
    <row r="483" spans="1:19" x14ac:dyDescent="0.3">
      <c r="A483" s="26">
        <v>9</v>
      </c>
      <c r="B483" s="107"/>
      <c r="C483" s="220"/>
      <c r="D483" s="12" t="s">
        <v>222</v>
      </c>
      <c r="E483" s="101">
        <v>1</v>
      </c>
      <c r="F483" s="199">
        <v>0</v>
      </c>
      <c r="G483" s="200">
        <f>E483+(E483*F483)</f>
        <v>1</v>
      </c>
      <c r="H483" s="153" t="s">
        <v>11</v>
      </c>
      <c r="I483" s="257"/>
      <c r="J483" s="198">
        <f>I483*G483</f>
        <v>0</v>
      </c>
      <c r="K483" s="198">
        <f t="shared" si="397"/>
        <v>121.60000000000001</v>
      </c>
      <c r="L483" s="23"/>
      <c r="M483" s="201">
        <f t="shared" si="405"/>
        <v>0</v>
      </c>
      <c r="N483" s="197">
        <f t="shared" si="399"/>
        <v>0</v>
      </c>
      <c r="O483" s="274">
        <f t="shared" si="406"/>
        <v>0</v>
      </c>
      <c r="P483" s="65"/>
    </row>
    <row r="484" spans="1:19" x14ac:dyDescent="0.3">
      <c r="A484" s="26">
        <v>10</v>
      </c>
      <c r="B484" s="107"/>
      <c r="C484" s="10"/>
      <c r="D484" s="5" t="s">
        <v>214</v>
      </c>
      <c r="E484" s="101">
        <v>1</v>
      </c>
      <c r="F484" s="199">
        <v>0</v>
      </c>
      <c r="G484" s="200">
        <f>E484+(E484*F484)</f>
        <v>1</v>
      </c>
      <c r="H484" s="153" t="s">
        <v>11</v>
      </c>
      <c r="I484" s="242">
        <v>0</v>
      </c>
      <c r="J484" s="198">
        <f>I484*G484</f>
        <v>0</v>
      </c>
      <c r="K484" s="198">
        <f t="shared" si="397"/>
        <v>121.60000000000001</v>
      </c>
      <c r="L484" s="23"/>
      <c r="M484" s="201">
        <f t="shared" si="405"/>
        <v>0</v>
      </c>
      <c r="N484" s="197">
        <f t="shared" si="399"/>
        <v>0</v>
      </c>
      <c r="O484" s="274">
        <f t="shared" si="406"/>
        <v>0</v>
      </c>
      <c r="P484" s="65"/>
    </row>
    <row r="485" spans="1:19" x14ac:dyDescent="0.3">
      <c r="A485" s="26">
        <v>11</v>
      </c>
      <c r="B485" s="107"/>
      <c r="C485" s="220"/>
      <c r="D485" s="12" t="s">
        <v>291</v>
      </c>
      <c r="E485" s="101">
        <v>16</v>
      </c>
      <c r="F485" s="199">
        <v>0</v>
      </c>
      <c r="G485" s="200">
        <f>E485+(E485*F485)</f>
        <v>16</v>
      </c>
      <c r="H485" s="153" t="s">
        <v>11</v>
      </c>
      <c r="I485" s="242">
        <v>0</v>
      </c>
      <c r="J485" s="258">
        <v>616.85</v>
      </c>
      <c r="K485" s="198">
        <f t="shared" si="397"/>
        <v>121.60000000000001</v>
      </c>
      <c r="L485" s="23"/>
      <c r="M485" s="201">
        <f t="shared" si="405"/>
        <v>0</v>
      </c>
      <c r="N485" s="197">
        <f t="shared" si="399"/>
        <v>0</v>
      </c>
      <c r="O485" s="274">
        <f t="shared" si="406"/>
        <v>616.85</v>
      </c>
      <c r="P485" s="65"/>
    </row>
    <row r="486" spans="1:19" x14ac:dyDescent="0.3">
      <c r="A486" s="26">
        <v>12</v>
      </c>
      <c r="B486" s="107"/>
      <c r="C486" s="220"/>
      <c r="D486" s="12" t="s">
        <v>292</v>
      </c>
      <c r="E486" s="101">
        <v>2</v>
      </c>
      <c r="F486" s="199">
        <v>0</v>
      </c>
      <c r="G486" s="200">
        <f>E486+(E486*F486)</f>
        <v>2</v>
      </c>
      <c r="H486" s="153" t="s">
        <v>11</v>
      </c>
      <c r="I486" s="242">
        <v>0</v>
      </c>
      <c r="J486" s="198">
        <f>I486*G486</f>
        <v>0</v>
      </c>
      <c r="K486" s="198">
        <f t="shared" si="397"/>
        <v>121.60000000000001</v>
      </c>
      <c r="L486" s="23"/>
      <c r="M486" s="201">
        <f t="shared" si="405"/>
        <v>0</v>
      </c>
      <c r="N486" s="197">
        <f t="shared" si="399"/>
        <v>0</v>
      </c>
      <c r="O486" s="274">
        <f t="shared" si="406"/>
        <v>0</v>
      </c>
      <c r="P486" s="65"/>
    </row>
    <row r="487" spans="1:19" s="24" customFormat="1" ht="15" thickBot="1" x14ac:dyDescent="0.35">
      <c r="A487" s="19"/>
      <c r="B487" s="40"/>
      <c r="C487" s="40"/>
      <c r="D487" s="48"/>
      <c r="E487" s="102"/>
      <c r="F487" s="209"/>
      <c r="G487" s="210"/>
      <c r="H487" s="211"/>
      <c r="I487" s="248"/>
      <c r="J487" s="248"/>
      <c r="K487" s="248"/>
      <c r="L487" s="23"/>
      <c r="M487" s="212"/>
      <c r="N487" s="198"/>
      <c r="O487" s="276"/>
      <c r="P487" s="52"/>
      <c r="Q487" s="13"/>
      <c r="S487" s="13"/>
    </row>
    <row r="488" spans="1:19" s="69" customFormat="1" ht="16.2" thickBot="1" x14ac:dyDescent="0.35">
      <c r="A488" s="43"/>
      <c r="B488" s="44"/>
      <c r="C488" s="44"/>
      <c r="D488" s="67"/>
      <c r="E488" s="103"/>
      <c r="F488" s="222"/>
      <c r="G488" s="333" t="s">
        <v>36</v>
      </c>
      <c r="H488" s="334"/>
      <c r="I488" s="259">
        <f>SUM(J434:J487)</f>
        <v>616.85</v>
      </c>
      <c r="J488" s="335" t="s">
        <v>37</v>
      </c>
      <c r="K488" s="336"/>
      <c r="L488" s="23"/>
      <c r="M488" s="224"/>
      <c r="N488" s="267"/>
      <c r="O488" s="282"/>
      <c r="P488" s="68">
        <f>SUM(O434:O487)</f>
        <v>616.85</v>
      </c>
    </row>
    <row r="489" spans="1:19" ht="15" thickBot="1" x14ac:dyDescent="0.35">
      <c r="A489" s="70"/>
      <c r="B489" s="71"/>
      <c r="C489" s="72"/>
      <c r="D489" s="7"/>
      <c r="E489" s="104"/>
      <c r="F489" s="16"/>
      <c r="G489" s="161"/>
      <c r="H489" s="17"/>
      <c r="I489" s="239"/>
      <c r="J489" s="240"/>
      <c r="K489" s="240"/>
      <c r="L489" s="23"/>
      <c r="M489" s="49"/>
      <c r="N489" s="240"/>
      <c r="O489" s="271"/>
      <c r="P489" s="52"/>
    </row>
    <row r="490" spans="1:19" ht="30" customHeight="1" thickBot="1" x14ac:dyDescent="0.35">
      <c r="A490" s="305" t="s">
        <v>224</v>
      </c>
      <c r="B490" s="306"/>
      <c r="C490" s="306"/>
      <c r="D490" s="306"/>
      <c r="E490" s="306"/>
      <c r="F490" s="306"/>
      <c r="G490" s="306"/>
      <c r="H490" s="327"/>
      <c r="I490" s="253"/>
      <c r="J490" s="240"/>
      <c r="K490" s="240"/>
      <c r="L490" s="23"/>
      <c r="M490" s="3"/>
      <c r="N490" s="240"/>
      <c r="O490" s="271"/>
      <c r="P490" s="52"/>
    </row>
    <row r="491" spans="1:19" ht="20.100000000000001" customHeight="1" thickBot="1" x14ac:dyDescent="0.35">
      <c r="A491" s="320" t="s">
        <v>10</v>
      </c>
      <c r="B491" s="321"/>
      <c r="C491" s="321"/>
      <c r="D491" s="322"/>
      <c r="E491" s="56"/>
      <c r="F491" s="1"/>
      <c r="G491" s="58"/>
      <c r="H491" s="2"/>
      <c r="I491" s="239"/>
      <c r="J491" s="240"/>
      <c r="K491" s="240"/>
      <c r="L491" s="23"/>
      <c r="M491" s="3"/>
      <c r="N491" s="240"/>
      <c r="O491" s="271"/>
      <c r="P491" s="65"/>
    </row>
    <row r="492" spans="1:19" x14ac:dyDescent="0.3">
      <c r="A492" s="26">
        <v>1</v>
      </c>
      <c r="B492" s="107"/>
      <c r="C492" s="10"/>
      <c r="D492" s="20" t="s">
        <v>293</v>
      </c>
      <c r="E492" s="53">
        <v>19</v>
      </c>
      <c r="F492" s="199">
        <v>0.1</v>
      </c>
      <c r="G492" s="200">
        <f>E492+(E492*F492)</f>
        <v>20.9</v>
      </c>
      <c r="H492" s="153" t="s">
        <v>9</v>
      </c>
      <c r="I492" s="242">
        <v>0</v>
      </c>
      <c r="J492" s="198">
        <f>I492*G492</f>
        <v>0</v>
      </c>
      <c r="K492" s="198">
        <f>$K$4</f>
        <v>121.60000000000001</v>
      </c>
      <c r="L492" s="23"/>
      <c r="M492" s="201">
        <f t="shared" ref="M492" si="407">L492*G492</f>
        <v>0</v>
      </c>
      <c r="N492" s="198">
        <f t="shared" ref="N492" si="408">M492*K492</f>
        <v>0</v>
      </c>
      <c r="O492" s="281">
        <f t="shared" ref="O492" si="409">N492+J492</f>
        <v>0</v>
      </c>
      <c r="P492" s="65"/>
    </row>
    <row r="493" spans="1:19" x14ac:dyDescent="0.3">
      <c r="A493" s="26">
        <v>2</v>
      </c>
      <c r="B493" s="107"/>
      <c r="C493" s="10"/>
      <c r="D493" s="20" t="s">
        <v>225</v>
      </c>
      <c r="E493" s="53">
        <v>502</v>
      </c>
      <c r="F493" s="199">
        <v>0.1</v>
      </c>
      <c r="G493" s="200">
        <f>E493+(E493*F493)</f>
        <v>552.20000000000005</v>
      </c>
      <c r="H493" s="153" t="s">
        <v>9</v>
      </c>
      <c r="I493" s="242">
        <v>0</v>
      </c>
      <c r="J493" s="198">
        <f t="shared" ref="J493" si="410">I493*G493</f>
        <v>0</v>
      </c>
      <c r="K493" s="198">
        <f t="shared" ref="K493" si="411">$K$4</f>
        <v>121.60000000000001</v>
      </c>
      <c r="L493" s="23"/>
      <c r="M493" s="201">
        <f t="shared" ref="M493" si="412">L493*G493</f>
        <v>0</v>
      </c>
      <c r="N493" s="198">
        <f t="shared" ref="N493" si="413">M493*K493</f>
        <v>0</v>
      </c>
      <c r="O493" s="281">
        <f t="shared" ref="O493" si="414">N493+J493</f>
        <v>0</v>
      </c>
      <c r="P493" s="65"/>
    </row>
    <row r="494" spans="1:19" ht="15" thickBot="1" x14ac:dyDescent="0.35">
      <c r="A494" s="31"/>
      <c r="B494" s="33"/>
      <c r="C494" s="33"/>
      <c r="D494" s="8"/>
      <c r="E494" s="55"/>
      <c r="F494" s="217"/>
      <c r="G494" s="218"/>
      <c r="H494" s="219"/>
      <c r="I494" s="246"/>
      <c r="J494" s="197"/>
      <c r="K494" s="197"/>
      <c r="L494" s="23"/>
      <c r="M494" s="35"/>
      <c r="N494" s="197"/>
      <c r="O494" s="275"/>
      <c r="P494" s="65"/>
    </row>
    <row r="495" spans="1:19" ht="20.100000000000001" customHeight="1" thickBot="1" x14ac:dyDescent="0.35">
      <c r="A495" s="320" t="s">
        <v>17</v>
      </c>
      <c r="B495" s="321"/>
      <c r="C495" s="321"/>
      <c r="D495" s="322" t="s">
        <v>17</v>
      </c>
      <c r="E495" s="56"/>
      <c r="F495" s="199"/>
      <c r="G495" s="200"/>
      <c r="H495" s="202"/>
      <c r="I495" s="246"/>
      <c r="J495" s="197"/>
      <c r="K495" s="197"/>
      <c r="L495" s="23"/>
      <c r="M495" s="35"/>
      <c r="N495" s="197"/>
      <c r="O495" s="275"/>
      <c r="P495" s="65"/>
    </row>
    <row r="496" spans="1:19" x14ac:dyDescent="0.3">
      <c r="A496" s="26">
        <v>1</v>
      </c>
      <c r="B496" s="107"/>
      <c r="C496" s="10"/>
      <c r="D496" s="5" t="s">
        <v>226</v>
      </c>
      <c r="E496" s="101">
        <v>1</v>
      </c>
      <c r="F496" s="199">
        <v>0</v>
      </c>
      <c r="G496" s="200">
        <f t="shared" ref="G496:G505" si="415">E496+(E496*F496)</f>
        <v>1</v>
      </c>
      <c r="H496" s="153" t="s">
        <v>11</v>
      </c>
      <c r="I496" s="255"/>
      <c r="J496" s="198">
        <f t="shared" ref="J496:J504" si="416">I496*G496</f>
        <v>0</v>
      </c>
      <c r="K496" s="198">
        <f t="shared" ref="K496:K514" si="417">$K$4</f>
        <v>121.60000000000001</v>
      </c>
      <c r="L496" s="23"/>
      <c r="M496" s="201">
        <f t="shared" ref="M496:M504" si="418">L496*G496</f>
        <v>0</v>
      </c>
      <c r="N496" s="197">
        <f t="shared" ref="N496:N504" si="419">K496*M496</f>
        <v>0</v>
      </c>
      <c r="O496" s="274">
        <f t="shared" ref="O496:O504" si="420">J496+N496</f>
        <v>0</v>
      </c>
      <c r="P496" s="65"/>
    </row>
    <row r="497" spans="1:19" x14ac:dyDescent="0.3">
      <c r="A497" s="26">
        <v>2</v>
      </c>
      <c r="B497" s="107"/>
      <c r="C497" s="10"/>
      <c r="D497" s="5" t="s">
        <v>264</v>
      </c>
      <c r="E497" s="101">
        <v>1</v>
      </c>
      <c r="F497" s="199">
        <v>0</v>
      </c>
      <c r="G497" s="200">
        <f t="shared" ref="G497:G499" si="421">E497+(E497*F497)</f>
        <v>1</v>
      </c>
      <c r="H497" s="153" t="s">
        <v>11</v>
      </c>
      <c r="I497" s="255"/>
      <c r="J497" s="198">
        <f t="shared" ref="J497:J498" si="422">I497*G497</f>
        <v>0</v>
      </c>
      <c r="K497" s="198">
        <f t="shared" si="417"/>
        <v>121.60000000000001</v>
      </c>
      <c r="L497" s="23"/>
      <c r="M497" s="201">
        <f t="shared" ref="M497:M498" si="423">L497*G497</f>
        <v>0</v>
      </c>
      <c r="N497" s="197">
        <f t="shared" ref="N497:N498" si="424">K497*M497</f>
        <v>0</v>
      </c>
      <c r="O497" s="274">
        <f t="shared" ref="O497:O498" si="425">J497+N497</f>
        <v>0</v>
      </c>
      <c r="P497" s="65"/>
    </row>
    <row r="498" spans="1:19" ht="28.8" x14ac:dyDescent="0.3">
      <c r="A498" s="26">
        <v>3</v>
      </c>
      <c r="B498" s="107"/>
      <c r="C498" s="10"/>
      <c r="D498" s="5" t="s">
        <v>265</v>
      </c>
      <c r="E498" s="101">
        <v>1</v>
      </c>
      <c r="F498" s="199">
        <v>0</v>
      </c>
      <c r="G498" s="200">
        <f t="shared" si="421"/>
        <v>1</v>
      </c>
      <c r="H498" s="153" t="s">
        <v>11</v>
      </c>
      <c r="I498" s="255"/>
      <c r="J498" s="198">
        <f t="shared" si="422"/>
        <v>0</v>
      </c>
      <c r="K498" s="198">
        <f t="shared" si="417"/>
        <v>121.60000000000001</v>
      </c>
      <c r="L498" s="23"/>
      <c r="M498" s="201">
        <f t="shared" si="423"/>
        <v>0</v>
      </c>
      <c r="N498" s="197">
        <f t="shared" si="424"/>
        <v>0</v>
      </c>
      <c r="O498" s="274">
        <f t="shared" si="425"/>
        <v>0</v>
      </c>
      <c r="P498" s="65"/>
    </row>
    <row r="499" spans="1:19" x14ac:dyDescent="0.3">
      <c r="A499" s="26">
        <v>4</v>
      </c>
      <c r="B499" s="107"/>
      <c r="C499" s="9"/>
      <c r="D499" s="5" t="s">
        <v>227</v>
      </c>
      <c r="E499" s="101">
        <v>1</v>
      </c>
      <c r="F499" s="199">
        <v>0</v>
      </c>
      <c r="G499" s="200">
        <f t="shared" si="421"/>
        <v>1</v>
      </c>
      <c r="H499" s="153" t="s">
        <v>11</v>
      </c>
      <c r="I499" s="255"/>
      <c r="J499" s="198">
        <f>I499*G499</f>
        <v>0</v>
      </c>
      <c r="K499" s="198">
        <f t="shared" si="417"/>
        <v>121.60000000000001</v>
      </c>
      <c r="L499" s="23"/>
      <c r="M499" s="201">
        <f>L499*G499</f>
        <v>0</v>
      </c>
      <c r="N499" s="197">
        <f>K499*M499</f>
        <v>0</v>
      </c>
      <c r="O499" s="274">
        <f>J499+N499</f>
        <v>0</v>
      </c>
      <c r="P499" s="65"/>
    </row>
    <row r="500" spans="1:19" ht="28.8" x14ac:dyDescent="0.3">
      <c r="A500" s="26">
        <v>5</v>
      </c>
      <c r="B500" s="107"/>
      <c r="C500" s="220"/>
      <c r="D500" s="12" t="s">
        <v>228</v>
      </c>
      <c r="E500" s="101">
        <v>2</v>
      </c>
      <c r="F500" s="199">
        <v>0</v>
      </c>
      <c r="G500" s="200">
        <f>E500+(E500*F500)</f>
        <v>2</v>
      </c>
      <c r="H500" s="153" t="s">
        <v>11</v>
      </c>
      <c r="I500" s="255"/>
      <c r="J500" s="198">
        <f>I500*G500</f>
        <v>0</v>
      </c>
      <c r="K500" s="198">
        <f t="shared" si="417"/>
        <v>121.60000000000001</v>
      </c>
      <c r="L500" s="23"/>
      <c r="M500" s="201">
        <f>L500*G500</f>
        <v>0</v>
      </c>
      <c r="N500" s="197">
        <f>K500*M500</f>
        <v>0</v>
      </c>
      <c r="O500" s="274">
        <f>J500+N500</f>
        <v>0</v>
      </c>
      <c r="P500" s="65"/>
    </row>
    <row r="501" spans="1:19" s="24" customFormat="1" x14ac:dyDescent="0.3">
      <c r="A501" s="26">
        <v>6</v>
      </c>
      <c r="B501" s="107"/>
      <c r="C501" s="10"/>
      <c r="D501" s="20" t="s">
        <v>266</v>
      </c>
      <c r="E501" s="53">
        <v>3</v>
      </c>
      <c r="F501" s="213">
        <v>0</v>
      </c>
      <c r="G501" s="200">
        <f t="shared" ref="G501:G502" si="426">E501+(E501*F501)</f>
        <v>3</v>
      </c>
      <c r="H501" s="153" t="s">
        <v>11</v>
      </c>
      <c r="I501" s="255"/>
      <c r="J501" s="198">
        <f>I501*G501</f>
        <v>0</v>
      </c>
      <c r="K501" s="198">
        <f t="shared" si="417"/>
        <v>121.60000000000001</v>
      </c>
      <c r="L501" s="23"/>
      <c r="M501" s="201">
        <f>L501*G501</f>
        <v>0</v>
      </c>
      <c r="N501" s="197">
        <f>K501*M501</f>
        <v>0</v>
      </c>
      <c r="O501" s="274">
        <f>J501+N501</f>
        <v>0</v>
      </c>
      <c r="P501" s="65"/>
      <c r="Q501" s="13"/>
      <c r="S501" s="13"/>
    </row>
    <row r="502" spans="1:19" x14ac:dyDescent="0.3">
      <c r="A502" s="26">
        <v>7</v>
      </c>
      <c r="B502" s="107"/>
      <c r="C502" s="10"/>
      <c r="D502" s="5" t="s">
        <v>267</v>
      </c>
      <c r="E502" s="101">
        <v>3</v>
      </c>
      <c r="F502" s="199">
        <v>0</v>
      </c>
      <c r="G502" s="200">
        <f t="shared" si="426"/>
        <v>3</v>
      </c>
      <c r="H502" s="153" t="s">
        <v>11</v>
      </c>
      <c r="I502" s="255"/>
      <c r="J502" s="198">
        <f t="shared" ref="J502" si="427">I502*G502</f>
        <v>0</v>
      </c>
      <c r="K502" s="198">
        <f t="shared" si="417"/>
        <v>121.60000000000001</v>
      </c>
      <c r="L502" s="23"/>
      <c r="M502" s="201">
        <f t="shared" ref="M502" si="428">L502*G502</f>
        <v>0</v>
      </c>
      <c r="N502" s="197">
        <f t="shared" ref="N502" si="429">K502*M502</f>
        <v>0</v>
      </c>
      <c r="O502" s="274">
        <f t="shared" ref="O502" si="430">J502+N502</f>
        <v>0</v>
      </c>
      <c r="P502" s="65"/>
    </row>
    <row r="503" spans="1:19" x14ac:dyDescent="0.3">
      <c r="A503" s="26">
        <v>8</v>
      </c>
      <c r="B503" s="107"/>
      <c r="C503" s="10"/>
      <c r="D503" s="5" t="s">
        <v>229</v>
      </c>
      <c r="E503" s="101">
        <v>1</v>
      </c>
      <c r="F503" s="199">
        <v>0</v>
      </c>
      <c r="G503" s="200">
        <f t="shared" si="415"/>
        <v>1</v>
      </c>
      <c r="H503" s="153" t="s">
        <v>11</v>
      </c>
      <c r="I503" s="255"/>
      <c r="J503" s="198">
        <f t="shared" si="416"/>
        <v>0</v>
      </c>
      <c r="K503" s="198">
        <f t="shared" si="417"/>
        <v>121.60000000000001</v>
      </c>
      <c r="L503" s="23"/>
      <c r="M503" s="201">
        <f t="shared" si="418"/>
        <v>0</v>
      </c>
      <c r="N503" s="197">
        <f t="shared" si="419"/>
        <v>0</v>
      </c>
      <c r="O503" s="274">
        <f t="shared" si="420"/>
        <v>0</v>
      </c>
      <c r="P503" s="65"/>
    </row>
    <row r="504" spans="1:19" ht="28.8" x14ac:dyDescent="0.3">
      <c r="A504" s="26">
        <v>9</v>
      </c>
      <c r="B504" s="107"/>
      <c r="C504" s="10"/>
      <c r="D504" s="5" t="s">
        <v>230</v>
      </c>
      <c r="E504" s="101">
        <v>1</v>
      </c>
      <c r="F504" s="199">
        <v>0</v>
      </c>
      <c r="G504" s="200">
        <f t="shared" si="415"/>
        <v>1</v>
      </c>
      <c r="H504" s="153" t="s">
        <v>11</v>
      </c>
      <c r="I504" s="255"/>
      <c r="J504" s="198">
        <f t="shared" si="416"/>
        <v>0</v>
      </c>
      <c r="K504" s="198">
        <f t="shared" si="417"/>
        <v>121.60000000000001</v>
      </c>
      <c r="L504" s="23"/>
      <c r="M504" s="201">
        <f t="shared" si="418"/>
        <v>0</v>
      </c>
      <c r="N504" s="197">
        <f t="shared" si="419"/>
        <v>0</v>
      </c>
      <c r="O504" s="274">
        <f t="shared" si="420"/>
        <v>0</v>
      </c>
      <c r="P504" s="65"/>
    </row>
    <row r="505" spans="1:19" x14ac:dyDescent="0.3">
      <c r="A505" s="26">
        <v>10</v>
      </c>
      <c r="B505" s="107"/>
      <c r="C505" s="9"/>
      <c r="D505" s="5" t="s">
        <v>231</v>
      </c>
      <c r="E505" s="101">
        <v>5</v>
      </c>
      <c r="F505" s="199">
        <v>0</v>
      </c>
      <c r="G505" s="200">
        <f t="shared" si="415"/>
        <v>5</v>
      </c>
      <c r="H505" s="153" t="s">
        <v>11</v>
      </c>
      <c r="I505" s="255"/>
      <c r="J505" s="198">
        <f>I505*G505</f>
        <v>0</v>
      </c>
      <c r="K505" s="198">
        <f t="shared" si="417"/>
        <v>121.60000000000001</v>
      </c>
      <c r="L505" s="23"/>
      <c r="M505" s="201">
        <f>L505*G505</f>
        <v>0</v>
      </c>
      <c r="N505" s="197">
        <f>K505*M505</f>
        <v>0</v>
      </c>
      <c r="O505" s="274">
        <f>J505+N505</f>
        <v>0</v>
      </c>
      <c r="P505" s="65"/>
    </row>
    <row r="506" spans="1:19" x14ac:dyDescent="0.3">
      <c r="A506" s="26">
        <v>11</v>
      </c>
      <c r="B506" s="107"/>
      <c r="C506" s="220"/>
      <c r="D506" s="12" t="s">
        <v>232</v>
      </c>
      <c r="E506" s="101">
        <v>5</v>
      </c>
      <c r="F506" s="199">
        <v>0</v>
      </c>
      <c r="G506" s="200">
        <f>E506+(E506*F506)</f>
        <v>5</v>
      </c>
      <c r="H506" s="153" t="s">
        <v>11</v>
      </c>
      <c r="I506" s="255"/>
      <c r="J506" s="198">
        <f>I506*G506</f>
        <v>0</v>
      </c>
      <c r="K506" s="198">
        <f t="shared" si="417"/>
        <v>121.60000000000001</v>
      </c>
      <c r="L506" s="23"/>
      <c r="M506" s="201">
        <f>L506*G506</f>
        <v>0</v>
      </c>
      <c r="N506" s="197">
        <f>K506*M506</f>
        <v>0</v>
      </c>
      <c r="O506" s="274">
        <f>J506+N506</f>
        <v>0</v>
      </c>
      <c r="P506" s="65"/>
    </row>
    <row r="507" spans="1:19" s="24" customFormat="1" x14ac:dyDescent="0.3">
      <c r="A507" s="26">
        <v>12</v>
      </c>
      <c r="B507" s="107"/>
      <c r="C507" s="10"/>
      <c r="D507" s="20" t="s">
        <v>233</v>
      </c>
      <c r="E507" s="53">
        <v>2</v>
      </c>
      <c r="F507" s="213">
        <v>0</v>
      </c>
      <c r="G507" s="200">
        <f t="shared" ref="G507:G512" si="431">E507+(E507*F507)</f>
        <v>2</v>
      </c>
      <c r="H507" s="153" t="s">
        <v>11</v>
      </c>
      <c r="I507" s="255"/>
      <c r="J507" s="198">
        <f>I507*G507</f>
        <v>0</v>
      </c>
      <c r="K507" s="198">
        <f t="shared" si="417"/>
        <v>121.60000000000001</v>
      </c>
      <c r="L507" s="23"/>
      <c r="M507" s="201">
        <f>L507*G507</f>
        <v>0</v>
      </c>
      <c r="N507" s="197">
        <f>K507*M507</f>
        <v>0</v>
      </c>
      <c r="O507" s="274">
        <f>J507+N507</f>
        <v>0</v>
      </c>
      <c r="P507" s="65"/>
      <c r="Q507" s="13"/>
      <c r="S507" s="13"/>
    </row>
    <row r="508" spans="1:19" ht="28.8" x14ac:dyDescent="0.3">
      <c r="A508" s="26">
        <v>13</v>
      </c>
      <c r="B508" s="107"/>
      <c r="C508" s="10"/>
      <c r="D508" s="5" t="s">
        <v>234</v>
      </c>
      <c r="E508" s="101">
        <v>5</v>
      </c>
      <c r="F508" s="199">
        <v>0</v>
      </c>
      <c r="G508" s="200">
        <f t="shared" si="431"/>
        <v>5</v>
      </c>
      <c r="H508" s="153" t="s">
        <v>11</v>
      </c>
      <c r="I508" s="255"/>
      <c r="J508" s="198">
        <f t="shared" ref="J508:J512" si="432">I508*G508</f>
        <v>0</v>
      </c>
      <c r="K508" s="198">
        <f t="shared" si="417"/>
        <v>121.60000000000001</v>
      </c>
      <c r="L508" s="23"/>
      <c r="M508" s="201">
        <f t="shared" ref="M508:M512" si="433">L508*G508</f>
        <v>0</v>
      </c>
      <c r="N508" s="197">
        <f t="shared" ref="N508:N512" si="434">K508*M508</f>
        <v>0</v>
      </c>
      <c r="O508" s="274">
        <f t="shared" ref="O508:O512" si="435">J508+N508</f>
        <v>0</v>
      </c>
      <c r="P508" s="65"/>
    </row>
    <row r="509" spans="1:19" ht="18" customHeight="1" x14ac:dyDescent="0.3">
      <c r="A509" s="26">
        <v>14</v>
      </c>
      <c r="B509" s="107"/>
      <c r="C509" s="10"/>
      <c r="D509" s="5" t="s">
        <v>235</v>
      </c>
      <c r="E509" s="101">
        <v>1</v>
      </c>
      <c r="F509" s="199">
        <v>0</v>
      </c>
      <c r="G509" s="200">
        <f t="shared" ref="G509:G510" si="436">E509+(E509*F509)</f>
        <v>1</v>
      </c>
      <c r="H509" s="153" t="s">
        <v>11</v>
      </c>
      <c r="I509" s="255"/>
      <c r="J509" s="198">
        <f t="shared" ref="J509:J510" si="437">I509*G509</f>
        <v>0</v>
      </c>
      <c r="K509" s="198">
        <f t="shared" si="417"/>
        <v>121.60000000000001</v>
      </c>
      <c r="L509" s="23"/>
      <c r="M509" s="201">
        <f t="shared" ref="M509:M510" si="438">L509*G509</f>
        <v>0</v>
      </c>
      <c r="N509" s="197">
        <f t="shared" ref="N509:N510" si="439">K509*M509</f>
        <v>0</v>
      </c>
      <c r="O509" s="274">
        <f t="shared" ref="O509:O510" si="440">J509+N509</f>
        <v>0</v>
      </c>
      <c r="P509" s="65"/>
    </row>
    <row r="510" spans="1:19" x14ac:dyDescent="0.3">
      <c r="A510" s="26">
        <v>15</v>
      </c>
      <c r="B510" s="107"/>
      <c r="C510" s="10"/>
      <c r="D510" s="5" t="s">
        <v>236</v>
      </c>
      <c r="E510" s="101">
        <v>1</v>
      </c>
      <c r="F510" s="199">
        <v>0</v>
      </c>
      <c r="G510" s="200">
        <f t="shared" si="436"/>
        <v>1</v>
      </c>
      <c r="H510" s="153" t="s">
        <v>11</v>
      </c>
      <c r="I510" s="255"/>
      <c r="J510" s="198">
        <f t="shared" si="437"/>
        <v>0</v>
      </c>
      <c r="K510" s="198">
        <f t="shared" si="417"/>
        <v>121.60000000000001</v>
      </c>
      <c r="L510" s="23"/>
      <c r="M510" s="201">
        <f t="shared" si="438"/>
        <v>0</v>
      </c>
      <c r="N510" s="197">
        <f t="shared" si="439"/>
        <v>0</v>
      </c>
      <c r="O510" s="274">
        <f t="shared" si="440"/>
        <v>0</v>
      </c>
      <c r="P510" s="65"/>
    </row>
    <row r="511" spans="1:19" ht="28.8" x14ac:dyDescent="0.3">
      <c r="A511" s="26">
        <v>16</v>
      </c>
      <c r="B511" s="107"/>
      <c r="C511" s="10"/>
      <c r="D511" s="5" t="s">
        <v>237</v>
      </c>
      <c r="E511" s="101">
        <v>4</v>
      </c>
      <c r="F511" s="199">
        <v>0</v>
      </c>
      <c r="G511" s="200">
        <f t="shared" si="431"/>
        <v>4</v>
      </c>
      <c r="H511" s="153" t="s">
        <v>11</v>
      </c>
      <c r="I511" s="255"/>
      <c r="J511" s="198">
        <f t="shared" si="432"/>
        <v>0</v>
      </c>
      <c r="K511" s="198">
        <f t="shared" si="417"/>
        <v>121.60000000000001</v>
      </c>
      <c r="L511" s="23"/>
      <c r="M511" s="201">
        <f t="shared" si="433"/>
        <v>0</v>
      </c>
      <c r="N511" s="197">
        <f t="shared" si="434"/>
        <v>0</v>
      </c>
      <c r="O511" s="274">
        <f t="shared" si="435"/>
        <v>0</v>
      </c>
      <c r="P511" s="65"/>
    </row>
    <row r="512" spans="1:19" ht="28.8" x14ac:dyDescent="0.3">
      <c r="A512" s="26">
        <v>17</v>
      </c>
      <c r="B512" s="107"/>
      <c r="C512" s="10"/>
      <c r="D512" s="5" t="s">
        <v>238</v>
      </c>
      <c r="E512" s="101">
        <v>1</v>
      </c>
      <c r="F512" s="199">
        <v>0</v>
      </c>
      <c r="G512" s="200">
        <f t="shared" si="431"/>
        <v>1</v>
      </c>
      <c r="H512" s="153" t="s">
        <v>11</v>
      </c>
      <c r="I512" s="255"/>
      <c r="J512" s="198">
        <f t="shared" si="432"/>
        <v>0</v>
      </c>
      <c r="K512" s="198">
        <f t="shared" si="417"/>
        <v>121.60000000000001</v>
      </c>
      <c r="L512" s="23"/>
      <c r="M512" s="201">
        <f t="shared" si="433"/>
        <v>0</v>
      </c>
      <c r="N512" s="197">
        <f t="shared" si="434"/>
        <v>0</v>
      </c>
      <c r="O512" s="274">
        <f t="shared" si="435"/>
        <v>0</v>
      </c>
      <c r="P512" s="65"/>
    </row>
    <row r="513" spans="1:19" x14ac:dyDescent="0.3">
      <c r="A513" s="26">
        <v>10</v>
      </c>
      <c r="B513" s="107"/>
      <c r="C513" s="220"/>
      <c r="D513" s="12" t="s">
        <v>291</v>
      </c>
      <c r="E513" s="101">
        <v>27</v>
      </c>
      <c r="F513" s="199">
        <v>0</v>
      </c>
      <c r="G513" s="200">
        <f>E513+(E513*F513)</f>
        <v>27</v>
      </c>
      <c r="H513" s="153" t="s">
        <v>11</v>
      </c>
      <c r="I513" s="197">
        <v>9.49</v>
      </c>
      <c r="J513" s="258">
        <v>616.85</v>
      </c>
      <c r="K513" s="198">
        <f t="shared" si="417"/>
        <v>121.60000000000001</v>
      </c>
      <c r="L513" s="23"/>
      <c r="M513" s="201">
        <f>L513*G513</f>
        <v>0</v>
      </c>
      <c r="N513" s="197">
        <f>K513*M513</f>
        <v>0</v>
      </c>
      <c r="O513" s="274">
        <f>J513+N513</f>
        <v>616.85</v>
      </c>
      <c r="P513" s="65"/>
    </row>
    <row r="514" spans="1:19" x14ac:dyDescent="0.3">
      <c r="A514" s="26">
        <v>11</v>
      </c>
      <c r="B514" s="107"/>
      <c r="C514" s="220"/>
      <c r="D514" s="12" t="s">
        <v>292</v>
      </c>
      <c r="E514" s="101">
        <v>5</v>
      </c>
      <c r="F514" s="199">
        <v>0</v>
      </c>
      <c r="G514" s="200">
        <f>E514+(E514*F514)</f>
        <v>5</v>
      </c>
      <c r="H514" s="153" t="s">
        <v>11</v>
      </c>
      <c r="I514" s="197">
        <v>12.5</v>
      </c>
      <c r="J514" s="198">
        <f>I514*G514</f>
        <v>62.5</v>
      </c>
      <c r="K514" s="198">
        <f t="shared" si="417"/>
        <v>121.60000000000001</v>
      </c>
      <c r="L514" s="23"/>
      <c r="M514" s="201">
        <f>L514*G514</f>
        <v>0</v>
      </c>
      <c r="N514" s="197">
        <f>K514*M514</f>
        <v>0</v>
      </c>
      <c r="O514" s="274">
        <f>J514+N514</f>
        <v>62.5</v>
      </c>
      <c r="P514" s="65"/>
    </row>
    <row r="515" spans="1:19" s="24" customFormat="1" ht="15" thickBot="1" x14ac:dyDescent="0.35">
      <c r="A515" s="19"/>
      <c r="B515" s="40"/>
      <c r="C515" s="40"/>
      <c r="D515" s="48"/>
      <c r="E515" s="102"/>
      <c r="F515" s="47"/>
      <c r="G515" s="161"/>
      <c r="H515" s="46"/>
      <c r="I515" s="256"/>
      <c r="J515" s="256"/>
      <c r="K515" s="256"/>
      <c r="L515" s="23"/>
      <c r="M515" s="50"/>
      <c r="N515" s="242"/>
      <c r="O515" s="277"/>
      <c r="P515" s="52"/>
      <c r="Q515" s="13"/>
      <c r="S515" s="13"/>
    </row>
    <row r="516" spans="1:19" s="24" customFormat="1" ht="30" customHeight="1" thickBot="1" x14ac:dyDescent="0.35">
      <c r="A516" s="19"/>
      <c r="B516" s="40"/>
      <c r="C516" s="57"/>
      <c r="D516" s="314" t="s">
        <v>408</v>
      </c>
      <c r="E516" s="315"/>
      <c r="F516" s="315"/>
      <c r="G516" s="315"/>
      <c r="H516" s="315"/>
      <c r="I516" s="315"/>
      <c r="J516" s="316"/>
      <c r="K516" s="249"/>
      <c r="L516" s="23"/>
      <c r="M516" s="50"/>
      <c r="N516" s="242"/>
      <c r="O516" s="273">
        <f>J516</f>
        <v>0</v>
      </c>
      <c r="P516" s="52"/>
      <c r="Q516" s="13"/>
      <c r="S516" s="13"/>
    </row>
    <row r="517" spans="1:19" s="24" customFormat="1" ht="15" thickBot="1" x14ac:dyDescent="0.35">
      <c r="A517" s="19"/>
      <c r="B517" s="40"/>
      <c r="C517" s="40"/>
      <c r="D517" s="48"/>
      <c r="E517" s="102"/>
      <c r="F517" s="209"/>
      <c r="G517" s="210"/>
      <c r="H517" s="211"/>
      <c r="I517" s="248"/>
      <c r="J517" s="248"/>
      <c r="K517" s="248"/>
      <c r="L517" s="23"/>
      <c r="M517" s="212"/>
      <c r="N517" s="198"/>
      <c r="O517" s="276"/>
      <c r="P517" s="52"/>
      <c r="Q517" s="13"/>
      <c r="S517" s="13"/>
    </row>
    <row r="518" spans="1:19" s="69" customFormat="1" ht="16.2" thickBot="1" x14ac:dyDescent="0.35">
      <c r="A518" s="43"/>
      <c r="B518" s="44"/>
      <c r="C518" s="44"/>
      <c r="D518" s="67"/>
      <c r="E518" s="103"/>
      <c r="F518" s="222"/>
      <c r="G518" s="333" t="s">
        <v>36</v>
      </c>
      <c r="H518" s="334"/>
      <c r="I518" s="259">
        <f>SUM(J491:J517)</f>
        <v>679.35</v>
      </c>
      <c r="J518" s="335" t="s">
        <v>37</v>
      </c>
      <c r="K518" s="336"/>
      <c r="L518" s="23"/>
      <c r="M518" s="224"/>
      <c r="N518" s="267"/>
      <c r="O518" s="282"/>
      <c r="P518" s="68">
        <f>SUM(O491:O517)</f>
        <v>679.35</v>
      </c>
    </row>
    <row r="519" spans="1:19" ht="15" thickBot="1" x14ac:dyDescent="0.35">
      <c r="A519" s="70"/>
      <c r="B519" s="71"/>
      <c r="C519" s="72"/>
      <c r="D519" s="7"/>
      <c r="E519" s="104"/>
      <c r="F519" s="16"/>
      <c r="G519" s="161"/>
      <c r="H519" s="17"/>
      <c r="I519" s="239"/>
      <c r="J519" s="240"/>
      <c r="K519" s="240"/>
      <c r="L519" s="23"/>
      <c r="M519" s="49"/>
      <c r="N519" s="240"/>
      <c r="O519" s="271"/>
      <c r="P519" s="52"/>
    </row>
    <row r="520" spans="1:19" ht="30" customHeight="1" thickBot="1" x14ac:dyDescent="0.35">
      <c r="A520" s="305" t="s">
        <v>95</v>
      </c>
      <c r="B520" s="306"/>
      <c r="C520" s="306"/>
      <c r="D520" s="306"/>
      <c r="E520" s="306"/>
      <c r="F520" s="306"/>
      <c r="G520" s="306"/>
      <c r="H520" s="327"/>
      <c r="I520" s="253"/>
      <c r="J520" s="240"/>
      <c r="K520" s="240"/>
      <c r="L520" s="23"/>
      <c r="M520" s="3"/>
      <c r="N520" s="240"/>
      <c r="O520" s="271"/>
      <c r="P520" s="52"/>
    </row>
    <row r="521" spans="1:19" ht="20.100000000000001" customHeight="1" thickBot="1" x14ac:dyDescent="0.35">
      <c r="A521" s="320" t="s">
        <v>96</v>
      </c>
      <c r="B521" s="321"/>
      <c r="C521" s="321"/>
      <c r="D521" s="322" t="s">
        <v>17</v>
      </c>
      <c r="E521" s="56"/>
      <c r="F521" s="1"/>
      <c r="G521" s="58"/>
      <c r="H521" s="2"/>
      <c r="I521" s="239"/>
      <c r="J521" s="240"/>
      <c r="K521" s="240"/>
      <c r="L521" s="23"/>
      <c r="M521" s="3"/>
      <c r="N521" s="240"/>
      <c r="O521" s="271"/>
      <c r="P521" s="65"/>
    </row>
    <row r="522" spans="1:19" ht="28.8" x14ac:dyDescent="0.3">
      <c r="A522" s="26">
        <v>1</v>
      </c>
      <c r="B522" s="107"/>
      <c r="C522" s="10"/>
      <c r="D522" s="5" t="s">
        <v>239</v>
      </c>
      <c r="E522" s="101">
        <v>2</v>
      </c>
      <c r="F522" s="199">
        <v>0</v>
      </c>
      <c r="G522" s="200">
        <f t="shared" ref="G522" si="441">E522+(E522*F522)</f>
        <v>2</v>
      </c>
      <c r="H522" s="153" t="s">
        <v>11</v>
      </c>
      <c r="I522" s="197"/>
      <c r="J522" s="198">
        <f t="shared" ref="J522" si="442">I522*G522</f>
        <v>0</v>
      </c>
      <c r="K522" s="198">
        <f t="shared" ref="K522:K523" si="443">$K$4</f>
        <v>121.60000000000001</v>
      </c>
      <c r="L522" s="23"/>
      <c r="M522" s="201">
        <f t="shared" ref="M522" si="444">L522*G522</f>
        <v>0</v>
      </c>
      <c r="N522" s="197">
        <f t="shared" ref="N522" si="445">K522*M522</f>
        <v>0</v>
      </c>
      <c r="O522" s="274">
        <f t="shared" ref="O522" si="446">J522+N522</f>
        <v>0</v>
      </c>
      <c r="P522" s="65"/>
    </row>
    <row r="523" spans="1:19" x14ac:dyDescent="0.3">
      <c r="A523" s="26">
        <v>2</v>
      </c>
      <c r="B523" s="107"/>
      <c r="C523" s="10"/>
      <c r="D523" s="5" t="s">
        <v>281</v>
      </c>
      <c r="E523" s="101">
        <v>767</v>
      </c>
      <c r="F523" s="199">
        <v>0</v>
      </c>
      <c r="G523" s="200">
        <f t="shared" ref="G523" si="447">E523+(E523*F523)</f>
        <v>767</v>
      </c>
      <c r="H523" s="153" t="s">
        <v>301</v>
      </c>
      <c r="I523" s="197"/>
      <c r="J523" s="198">
        <f t="shared" ref="J523" si="448">I523*G523</f>
        <v>0</v>
      </c>
      <c r="K523" s="198">
        <f t="shared" si="443"/>
        <v>121.60000000000001</v>
      </c>
      <c r="L523" s="23"/>
      <c r="M523" s="201">
        <f t="shared" ref="M523" si="449">L523*G523</f>
        <v>0</v>
      </c>
      <c r="N523" s="197">
        <f t="shared" ref="N523" si="450">K523*M523</f>
        <v>0</v>
      </c>
      <c r="O523" s="274">
        <f t="shared" ref="O523" si="451">J523+N523</f>
        <v>0</v>
      </c>
      <c r="P523" s="65"/>
    </row>
    <row r="524" spans="1:19" s="24" customFormat="1" ht="15" thickBot="1" x14ac:dyDescent="0.35">
      <c r="A524" s="19"/>
      <c r="B524" s="40"/>
      <c r="C524" s="40"/>
      <c r="D524" s="48"/>
      <c r="E524" s="102"/>
      <c r="F524" s="209"/>
      <c r="G524" s="210"/>
      <c r="H524" s="211"/>
      <c r="I524" s="248"/>
      <c r="J524" s="248"/>
      <c r="K524" s="248"/>
      <c r="L524" s="23"/>
      <c r="M524" s="212"/>
      <c r="N524" s="198"/>
      <c r="O524" s="276"/>
      <c r="P524" s="52"/>
      <c r="Q524" s="13"/>
      <c r="S524" s="13"/>
    </row>
    <row r="525" spans="1:19" ht="20.100000000000001" customHeight="1" thickBot="1" x14ac:dyDescent="0.35">
      <c r="A525" s="320" t="s">
        <v>97</v>
      </c>
      <c r="B525" s="321"/>
      <c r="C525" s="321"/>
      <c r="D525" s="322" t="s">
        <v>17</v>
      </c>
      <c r="E525" s="56"/>
      <c r="F525" s="199"/>
      <c r="G525" s="200"/>
      <c r="H525" s="202"/>
      <c r="I525" s="246"/>
      <c r="J525" s="197"/>
      <c r="K525" s="197"/>
      <c r="L525" s="23"/>
      <c r="M525" s="35"/>
      <c r="N525" s="197"/>
      <c r="O525" s="275"/>
      <c r="P525" s="65"/>
    </row>
    <row r="526" spans="1:19" x14ac:dyDescent="0.3">
      <c r="A526" s="26">
        <v>1</v>
      </c>
      <c r="B526" s="107"/>
      <c r="C526" s="10"/>
      <c r="D526" s="5" t="s">
        <v>240</v>
      </c>
      <c r="E526" s="101">
        <v>1</v>
      </c>
      <c r="F526" s="199">
        <v>0</v>
      </c>
      <c r="G526" s="200">
        <f>E526+(E526*F526)</f>
        <v>1</v>
      </c>
      <c r="H526" s="153" t="s">
        <v>11</v>
      </c>
      <c r="I526" s="197"/>
      <c r="J526" s="198">
        <f t="shared" ref="J526:J527" si="452">I526*G526</f>
        <v>0</v>
      </c>
      <c r="K526" s="198">
        <f t="shared" ref="K526:K527" si="453">$K$4</f>
        <v>121.60000000000001</v>
      </c>
      <c r="L526" s="23"/>
      <c r="M526" s="201">
        <f t="shared" ref="M526:M527" si="454">L526*G526</f>
        <v>0</v>
      </c>
      <c r="N526" s="197">
        <f t="shared" ref="N526:N527" si="455">K526*M526</f>
        <v>0</v>
      </c>
      <c r="O526" s="274">
        <f t="shared" ref="O526:O527" si="456">J526+N526</f>
        <v>0</v>
      </c>
      <c r="P526" s="65"/>
    </row>
    <row r="527" spans="1:19" x14ac:dyDescent="0.3">
      <c r="A527" s="26">
        <v>2</v>
      </c>
      <c r="B527" s="107"/>
      <c r="C527" s="10"/>
      <c r="D527" s="5" t="s">
        <v>241</v>
      </c>
      <c r="E527" s="101">
        <v>1</v>
      </c>
      <c r="F527" s="199">
        <v>0</v>
      </c>
      <c r="G527" s="200">
        <f>E527+(E527*F527)</f>
        <v>1</v>
      </c>
      <c r="H527" s="153" t="s">
        <v>11</v>
      </c>
      <c r="I527" s="197"/>
      <c r="J527" s="198">
        <f t="shared" si="452"/>
        <v>0</v>
      </c>
      <c r="K527" s="198">
        <f t="shared" si="453"/>
        <v>121.60000000000001</v>
      </c>
      <c r="L527" s="23"/>
      <c r="M527" s="201">
        <f t="shared" si="454"/>
        <v>0</v>
      </c>
      <c r="N527" s="197">
        <f t="shared" si="455"/>
        <v>0</v>
      </c>
      <c r="O527" s="274">
        <f t="shared" si="456"/>
        <v>0</v>
      </c>
      <c r="P527" s="65"/>
    </row>
    <row r="528" spans="1:19" s="24" customFormat="1" ht="15" thickBot="1" x14ac:dyDescent="0.35">
      <c r="A528" s="19"/>
      <c r="B528" s="40"/>
      <c r="C528" s="40"/>
      <c r="D528" s="48"/>
      <c r="E528" s="102"/>
      <c r="F528" s="47"/>
      <c r="G528" s="161"/>
      <c r="H528" s="46"/>
      <c r="I528" s="256"/>
      <c r="J528" s="256"/>
      <c r="K528" s="256"/>
      <c r="L528" s="23"/>
      <c r="M528" s="50"/>
      <c r="N528" s="242"/>
      <c r="O528" s="277"/>
      <c r="P528" s="52"/>
      <c r="Q528" s="13"/>
      <c r="S528" s="13"/>
    </row>
    <row r="529" spans="1:17" s="69" customFormat="1" ht="16.2" thickBot="1" x14ac:dyDescent="0.35">
      <c r="A529" s="43"/>
      <c r="B529" s="44"/>
      <c r="C529" s="44"/>
      <c r="D529" s="67"/>
      <c r="E529" s="103"/>
      <c r="F529" s="45"/>
      <c r="G529" s="323" t="s">
        <v>36</v>
      </c>
      <c r="H529" s="324"/>
      <c r="I529" s="252">
        <f>SUM(J521:J528)</f>
        <v>0</v>
      </c>
      <c r="J529" s="325" t="s">
        <v>37</v>
      </c>
      <c r="K529" s="326"/>
      <c r="L529" s="23"/>
      <c r="M529" s="95"/>
      <c r="N529" s="260"/>
      <c r="O529" s="278"/>
      <c r="P529" s="68">
        <f>SUM(O521:O528)</f>
        <v>0</v>
      </c>
    </row>
    <row r="530" spans="1:17" ht="15" thickBot="1" x14ac:dyDescent="0.35">
      <c r="A530" s="26"/>
      <c r="B530" s="10"/>
      <c r="C530" s="10"/>
      <c r="D530" s="75"/>
      <c r="E530" s="105"/>
      <c r="F530" s="1"/>
      <c r="G530" s="58"/>
      <c r="H530" s="2"/>
      <c r="I530" s="239"/>
      <c r="J530" s="241"/>
      <c r="K530" s="241"/>
      <c r="L530" s="23"/>
      <c r="M530" s="49"/>
      <c r="N530" s="268"/>
      <c r="O530" s="283"/>
      <c r="P530" s="74"/>
    </row>
    <row r="531" spans="1:17" ht="30" customHeight="1" thickBot="1" x14ac:dyDescent="0.35">
      <c r="A531" s="305" t="s">
        <v>242</v>
      </c>
      <c r="B531" s="306"/>
      <c r="C531" s="306"/>
      <c r="D531" s="306"/>
      <c r="E531" s="306"/>
      <c r="F531" s="306"/>
      <c r="G531" s="306"/>
      <c r="H531" s="327"/>
      <c r="I531" s="260"/>
      <c r="J531" s="260"/>
      <c r="K531" s="260"/>
      <c r="L531" s="23"/>
      <c r="M531" s="163"/>
      <c r="N531" s="260"/>
      <c r="O531" s="284"/>
      <c r="P531" s="292"/>
    </row>
    <row r="532" spans="1:17" ht="20.100000000000001" customHeight="1" thickBot="1" x14ac:dyDescent="0.35">
      <c r="A532" s="320" t="s">
        <v>8</v>
      </c>
      <c r="B532" s="321"/>
      <c r="C532" s="321"/>
      <c r="D532" s="322"/>
      <c r="E532" s="56"/>
      <c r="F532" s="1"/>
      <c r="G532" s="58"/>
      <c r="H532" s="2"/>
      <c r="I532" s="239"/>
      <c r="J532" s="240"/>
      <c r="K532" s="241"/>
      <c r="L532" s="23"/>
      <c r="M532" s="3"/>
      <c r="N532" s="240"/>
      <c r="O532" s="271"/>
      <c r="P532" s="52"/>
    </row>
    <row r="533" spans="1:17" x14ac:dyDescent="0.3">
      <c r="A533" s="26">
        <v>1</v>
      </c>
      <c r="B533" s="9"/>
      <c r="C533" s="10"/>
      <c r="D533" s="20" t="s">
        <v>384</v>
      </c>
      <c r="E533" s="53">
        <v>236</v>
      </c>
      <c r="F533" s="1">
        <v>0.1</v>
      </c>
      <c r="G533" s="58">
        <f>E533+(E533*F533)</f>
        <v>259.60000000000002</v>
      </c>
      <c r="H533" s="4" t="s">
        <v>9</v>
      </c>
      <c r="I533" s="242">
        <v>0</v>
      </c>
      <c r="J533" s="242">
        <f>I533*G533</f>
        <v>0</v>
      </c>
      <c r="K533" s="242">
        <f t="shared" ref="K533:K548" si="457">$K$4</f>
        <v>121.60000000000001</v>
      </c>
      <c r="L533" s="23"/>
      <c r="M533" s="23">
        <f t="shared" ref="M533:M548" si="458">L533*G533</f>
        <v>0</v>
      </c>
      <c r="N533" s="242">
        <f t="shared" ref="N533:N543" si="459">M533*K533</f>
        <v>0</v>
      </c>
      <c r="O533" s="272">
        <f t="shared" ref="O533:O543" si="460">N533+J533</f>
        <v>0</v>
      </c>
      <c r="P533" s="65"/>
      <c r="Q533" s="63"/>
    </row>
    <row r="534" spans="1:17" x14ac:dyDescent="0.3">
      <c r="A534" s="26"/>
      <c r="B534" s="9"/>
      <c r="C534" s="10"/>
      <c r="D534" s="20" t="s">
        <v>385</v>
      </c>
      <c r="E534" s="53">
        <v>3</v>
      </c>
      <c r="F534" s="199">
        <v>0</v>
      </c>
      <c r="G534" s="58">
        <f>E534+(E534*F534)</f>
        <v>3</v>
      </c>
      <c r="H534" s="4" t="s">
        <v>11</v>
      </c>
      <c r="I534" s="242">
        <v>0</v>
      </c>
      <c r="J534" s="242">
        <f>I534*G534</f>
        <v>0</v>
      </c>
      <c r="K534" s="242">
        <f>$K$4</f>
        <v>121.60000000000001</v>
      </c>
      <c r="L534" s="23"/>
      <c r="M534" s="23">
        <f>L534*G534</f>
        <v>0</v>
      </c>
      <c r="N534" s="242">
        <f>M534*K534</f>
        <v>0</v>
      </c>
      <c r="O534" s="272">
        <f>N534+J534</f>
        <v>0</v>
      </c>
      <c r="P534" s="65"/>
    </row>
    <row r="535" spans="1:17" x14ac:dyDescent="0.3">
      <c r="A535" s="26"/>
      <c r="B535" s="9"/>
      <c r="C535" s="10"/>
      <c r="D535" s="20" t="s">
        <v>386</v>
      </c>
      <c r="E535" s="53">
        <v>19</v>
      </c>
      <c r="F535" s="199">
        <v>0</v>
      </c>
      <c r="G535" s="58">
        <f>E535+(E535*F535)</f>
        <v>19</v>
      </c>
      <c r="H535" s="4" t="s">
        <v>11</v>
      </c>
      <c r="I535" s="242">
        <v>0</v>
      </c>
      <c r="J535" s="242">
        <f>I535*G535</f>
        <v>0</v>
      </c>
      <c r="K535" s="242">
        <f>$K$4</f>
        <v>121.60000000000001</v>
      </c>
      <c r="L535" s="23"/>
      <c r="M535" s="23">
        <f>L535*G535</f>
        <v>0</v>
      </c>
      <c r="N535" s="242">
        <f>M535*K535</f>
        <v>0</v>
      </c>
      <c r="O535" s="272">
        <f>N535+J535</f>
        <v>0</v>
      </c>
      <c r="P535" s="65"/>
    </row>
    <row r="536" spans="1:17" x14ac:dyDescent="0.3">
      <c r="A536" s="26"/>
      <c r="B536" s="9"/>
      <c r="C536" s="10"/>
      <c r="D536" s="20" t="s">
        <v>387</v>
      </c>
      <c r="E536" s="53">
        <v>29</v>
      </c>
      <c r="F536" s="199">
        <v>0</v>
      </c>
      <c r="G536" s="58">
        <f>E536+(E536*F536)</f>
        <v>29</v>
      </c>
      <c r="H536" s="4" t="s">
        <v>11</v>
      </c>
      <c r="I536" s="242">
        <v>0</v>
      </c>
      <c r="J536" s="242">
        <f>I536*G536</f>
        <v>0</v>
      </c>
      <c r="K536" s="242">
        <f>$K$4</f>
        <v>121.60000000000001</v>
      </c>
      <c r="L536" s="23"/>
      <c r="M536" s="23">
        <f>L536*G536</f>
        <v>0</v>
      </c>
      <c r="N536" s="242">
        <f>M536*K536</f>
        <v>0</v>
      </c>
      <c r="O536" s="272">
        <f>N536+J536</f>
        <v>0</v>
      </c>
      <c r="P536" s="65"/>
    </row>
    <row r="537" spans="1:17" x14ac:dyDescent="0.3">
      <c r="A537" s="26"/>
      <c r="B537" s="9"/>
      <c r="C537" s="10"/>
      <c r="D537" s="20" t="s">
        <v>388</v>
      </c>
      <c r="E537" s="53">
        <v>19</v>
      </c>
      <c r="F537" s="199">
        <v>0</v>
      </c>
      <c r="G537" s="58">
        <f>E537+(E537*F537)</f>
        <v>19</v>
      </c>
      <c r="H537" s="4" t="s">
        <v>11</v>
      </c>
      <c r="I537" s="242">
        <v>0</v>
      </c>
      <c r="J537" s="242">
        <f>I537*G537</f>
        <v>0</v>
      </c>
      <c r="K537" s="242">
        <f>$K$4</f>
        <v>121.60000000000001</v>
      </c>
      <c r="L537" s="23"/>
      <c r="M537" s="23">
        <f>L537*G537</f>
        <v>0</v>
      </c>
      <c r="N537" s="242">
        <f>M537*K537</f>
        <v>0</v>
      </c>
      <c r="O537" s="272">
        <f>N537+J537</f>
        <v>0</v>
      </c>
      <c r="P537" s="65"/>
    </row>
    <row r="538" spans="1:17" s="24" customFormat="1" x14ac:dyDescent="0.3">
      <c r="A538" s="26">
        <v>2</v>
      </c>
      <c r="B538" s="9"/>
      <c r="C538" s="9"/>
      <c r="D538" s="20" t="s">
        <v>379</v>
      </c>
      <c r="E538" s="53">
        <v>64</v>
      </c>
      <c r="F538" s="1">
        <v>0.1</v>
      </c>
      <c r="G538" s="58">
        <f t="shared" ref="G538:G548" si="461">E538+(E538*F538)</f>
        <v>70.400000000000006</v>
      </c>
      <c r="H538" s="4" t="s">
        <v>9</v>
      </c>
      <c r="I538" s="242">
        <v>0</v>
      </c>
      <c r="J538" s="242">
        <f t="shared" ref="J538:J548" si="462">I538*G538</f>
        <v>0</v>
      </c>
      <c r="K538" s="242">
        <f t="shared" si="457"/>
        <v>121.60000000000001</v>
      </c>
      <c r="L538" s="23"/>
      <c r="M538" s="23">
        <f t="shared" si="458"/>
        <v>0</v>
      </c>
      <c r="N538" s="242">
        <f t="shared" si="459"/>
        <v>0</v>
      </c>
      <c r="O538" s="272">
        <f t="shared" si="460"/>
        <v>0</v>
      </c>
      <c r="P538" s="65"/>
    </row>
    <row r="539" spans="1:17" x14ac:dyDescent="0.3">
      <c r="A539" s="26"/>
      <c r="B539" s="9"/>
      <c r="C539" s="9"/>
      <c r="D539" s="20" t="s">
        <v>380</v>
      </c>
      <c r="E539" s="53">
        <v>1</v>
      </c>
      <c r="F539" s="199">
        <v>0</v>
      </c>
      <c r="G539" s="58">
        <f>E539+(E539*F539)</f>
        <v>1</v>
      </c>
      <c r="H539" s="4" t="s">
        <v>11</v>
      </c>
      <c r="I539" s="242">
        <v>0</v>
      </c>
      <c r="J539" s="242">
        <f>I539*G539</f>
        <v>0</v>
      </c>
      <c r="K539" s="242">
        <f>$K$4</f>
        <v>121.60000000000001</v>
      </c>
      <c r="L539" s="23"/>
      <c r="M539" s="23">
        <f>L539*G539</f>
        <v>0</v>
      </c>
      <c r="N539" s="242">
        <f>M539*K539</f>
        <v>0</v>
      </c>
      <c r="O539" s="272">
        <f>N539+J539</f>
        <v>0</v>
      </c>
      <c r="P539" s="65"/>
    </row>
    <row r="540" spans="1:17" x14ac:dyDescent="0.3">
      <c r="A540" s="26"/>
      <c r="B540" s="9"/>
      <c r="C540" s="9"/>
      <c r="D540" s="20" t="s">
        <v>381</v>
      </c>
      <c r="E540" s="53">
        <v>6</v>
      </c>
      <c r="F540" s="199">
        <v>0</v>
      </c>
      <c r="G540" s="58">
        <f>E540+(E540*F540)</f>
        <v>6</v>
      </c>
      <c r="H540" s="4" t="s">
        <v>11</v>
      </c>
      <c r="I540" s="242">
        <v>0</v>
      </c>
      <c r="J540" s="242">
        <f>I540*G540</f>
        <v>0</v>
      </c>
      <c r="K540" s="242">
        <f>$K$4</f>
        <v>121.60000000000001</v>
      </c>
      <c r="L540" s="23"/>
      <c r="M540" s="23">
        <f>L540*G540</f>
        <v>0</v>
      </c>
      <c r="N540" s="242">
        <f>M540*K540</f>
        <v>0</v>
      </c>
      <c r="O540" s="272">
        <f>N540+J540</f>
        <v>0</v>
      </c>
      <c r="P540" s="65"/>
    </row>
    <row r="541" spans="1:17" x14ac:dyDescent="0.3">
      <c r="A541" s="26"/>
      <c r="B541" s="9"/>
      <c r="C541" s="9"/>
      <c r="D541" s="20" t="s">
        <v>382</v>
      </c>
      <c r="E541" s="53">
        <v>8</v>
      </c>
      <c r="F541" s="199">
        <v>0</v>
      </c>
      <c r="G541" s="58">
        <f>E541+(E541*F541)</f>
        <v>8</v>
      </c>
      <c r="H541" s="4" t="s">
        <v>11</v>
      </c>
      <c r="I541" s="242">
        <v>0</v>
      </c>
      <c r="J541" s="242">
        <f>I541*G541</f>
        <v>0</v>
      </c>
      <c r="K541" s="242">
        <f>$K$4</f>
        <v>121.60000000000001</v>
      </c>
      <c r="L541" s="23"/>
      <c r="M541" s="23">
        <f>L541*G541</f>
        <v>0</v>
      </c>
      <c r="N541" s="242">
        <f>M541*K541</f>
        <v>0</v>
      </c>
      <c r="O541" s="272">
        <f>N541+J541</f>
        <v>0</v>
      </c>
      <c r="P541" s="65"/>
    </row>
    <row r="542" spans="1:17" x14ac:dyDescent="0.3">
      <c r="A542" s="26"/>
      <c r="B542" s="9"/>
      <c r="C542" s="9"/>
      <c r="D542" s="20" t="s">
        <v>383</v>
      </c>
      <c r="E542" s="53">
        <v>6</v>
      </c>
      <c r="F542" s="199">
        <v>0</v>
      </c>
      <c r="G542" s="58">
        <f>E542+(E542*F542)</f>
        <v>6</v>
      </c>
      <c r="H542" s="4" t="s">
        <v>11</v>
      </c>
      <c r="I542" s="242">
        <v>0</v>
      </c>
      <c r="J542" s="242">
        <f>I542*G542</f>
        <v>0</v>
      </c>
      <c r="K542" s="242">
        <f>$K$4</f>
        <v>121.60000000000001</v>
      </c>
      <c r="L542" s="23"/>
      <c r="M542" s="23">
        <f>L542*G542</f>
        <v>0</v>
      </c>
      <c r="N542" s="242">
        <f>M542*K542</f>
        <v>0</v>
      </c>
      <c r="O542" s="272">
        <f>N542+J542</f>
        <v>0</v>
      </c>
      <c r="P542" s="65"/>
    </row>
    <row r="543" spans="1:17" s="24" customFormat="1" x14ac:dyDescent="0.3">
      <c r="A543" s="26">
        <v>3</v>
      </c>
      <c r="B543" s="9"/>
      <c r="C543" s="9"/>
      <c r="D543" s="20" t="s">
        <v>331</v>
      </c>
      <c r="E543" s="53">
        <v>142</v>
      </c>
      <c r="F543" s="1">
        <v>0.1</v>
      </c>
      <c r="G543" s="58">
        <f t="shared" si="461"/>
        <v>156.19999999999999</v>
      </c>
      <c r="H543" s="4" t="s">
        <v>9</v>
      </c>
      <c r="I543" s="242">
        <v>0</v>
      </c>
      <c r="J543" s="242">
        <f t="shared" si="462"/>
        <v>0</v>
      </c>
      <c r="K543" s="242">
        <f t="shared" si="457"/>
        <v>121.60000000000001</v>
      </c>
      <c r="L543" s="23"/>
      <c r="M543" s="23">
        <f t="shared" si="458"/>
        <v>0</v>
      </c>
      <c r="N543" s="242">
        <f t="shared" si="459"/>
        <v>0</v>
      </c>
      <c r="O543" s="272">
        <f t="shared" si="460"/>
        <v>0</v>
      </c>
      <c r="P543" s="65"/>
    </row>
    <row r="544" spans="1:17" x14ac:dyDescent="0.3">
      <c r="A544" s="26"/>
      <c r="B544" s="9"/>
      <c r="C544" s="9"/>
      <c r="D544" s="20" t="s">
        <v>332</v>
      </c>
      <c r="E544" s="53">
        <v>2</v>
      </c>
      <c r="F544" s="199">
        <v>0</v>
      </c>
      <c r="G544" s="58">
        <f>E544+(E544*F544)</f>
        <v>2</v>
      </c>
      <c r="H544" s="4" t="s">
        <v>11</v>
      </c>
      <c r="I544" s="242">
        <v>0</v>
      </c>
      <c r="J544" s="242">
        <f>I544*G544</f>
        <v>0</v>
      </c>
      <c r="K544" s="242">
        <f>$K$4</f>
        <v>121.60000000000001</v>
      </c>
      <c r="L544" s="23"/>
      <c r="M544" s="23">
        <f>L544*G544</f>
        <v>0</v>
      </c>
      <c r="N544" s="242">
        <f>M544*K544</f>
        <v>0</v>
      </c>
      <c r="O544" s="272">
        <f>N544+J544</f>
        <v>0</v>
      </c>
      <c r="P544" s="65"/>
    </row>
    <row r="545" spans="1:16" x14ac:dyDescent="0.3">
      <c r="A545" s="26"/>
      <c r="B545" s="9"/>
      <c r="C545" s="9"/>
      <c r="D545" s="20" t="s">
        <v>333</v>
      </c>
      <c r="E545" s="53">
        <v>12</v>
      </c>
      <c r="F545" s="199">
        <v>0</v>
      </c>
      <c r="G545" s="58">
        <f>E545+(E545*F545)</f>
        <v>12</v>
      </c>
      <c r="H545" s="4" t="s">
        <v>11</v>
      </c>
      <c r="I545" s="242">
        <v>0</v>
      </c>
      <c r="J545" s="242">
        <f>I545*G545</f>
        <v>0</v>
      </c>
      <c r="K545" s="242">
        <f>$K$4</f>
        <v>121.60000000000001</v>
      </c>
      <c r="L545" s="23"/>
      <c r="M545" s="23">
        <f>L545*G545</f>
        <v>0</v>
      </c>
      <c r="N545" s="242">
        <f>M545*K545</f>
        <v>0</v>
      </c>
      <c r="O545" s="272">
        <f>N545+J545</f>
        <v>0</v>
      </c>
      <c r="P545" s="65"/>
    </row>
    <row r="546" spans="1:16" x14ac:dyDescent="0.3">
      <c r="A546" s="26"/>
      <c r="B546" s="9"/>
      <c r="C546" s="9"/>
      <c r="D546" s="20" t="s">
        <v>334</v>
      </c>
      <c r="E546" s="53">
        <v>18</v>
      </c>
      <c r="F546" s="199">
        <v>0</v>
      </c>
      <c r="G546" s="58">
        <f>E546+(E546*F546)</f>
        <v>18</v>
      </c>
      <c r="H546" s="4" t="s">
        <v>11</v>
      </c>
      <c r="I546" s="242">
        <v>0</v>
      </c>
      <c r="J546" s="242">
        <f>I546*G546</f>
        <v>0</v>
      </c>
      <c r="K546" s="242">
        <f>$K$4</f>
        <v>121.60000000000001</v>
      </c>
      <c r="L546" s="23"/>
      <c r="M546" s="23">
        <f>L546*G546</f>
        <v>0</v>
      </c>
      <c r="N546" s="242">
        <f>M546*K546</f>
        <v>0</v>
      </c>
      <c r="O546" s="272">
        <f>N546+J546</f>
        <v>0</v>
      </c>
      <c r="P546" s="65"/>
    </row>
    <row r="547" spans="1:16" x14ac:dyDescent="0.3">
      <c r="A547" s="26"/>
      <c r="B547" s="9"/>
      <c r="C547" s="9"/>
      <c r="D547" s="20" t="s">
        <v>335</v>
      </c>
      <c r="E547" s="53">
        <v>12</v>
      </c>
      <c r="F547" s="199">
        <v>0</v>
      </c>
      <c r="G547" s="58">
        <f>E547+(E547*F547)</f>
        <v>12</v>
      </c>
      <c r="H547" s="4" t="s">
        <v>11</v>
      </c>
      <c r="I547" s="242">
        <v>0</v>
      </c>
      <c r="J547" s="242">
        <f>I547*G547</f>
        <v>0</v>
      </c>
      <c r="K547" s="242">
        <f>$K$4</f>
        <v>121.60000000000001</v>
      </c>
      <c r="L547" s="23"/>
      <c r="M547" s="23">
        <f>L547*G547</f>
        <v>0</v>
      </c>
      <c r="N547" s="242">
        <f>M547*K547</f>
        <v>0</v>
      </c>
      <c r="O547" s="272">
        <f>N547+J547</f>
        <v>0</v>
      </c>
      <c r="P547" s="65"/>
    </row>
    <row r="548" spans="1:16" s="24" customFormat="1" x14ac:dyDescent="0.3">
      <c r="A548" s="26">
        <v>4</v>
      </c>
      <c r="B548" s="9"/>
      <c r="C548" s="9"/>
      <c r="D548" s="20" t="s">
        <v>167</v>
      </c>
      <c r="E548" s="53">
        <v>64</v>
      </c>
      <c r="F548" s="199">
        <v>0.1</v>
      </c>
      <c r="G548" s="200">
        <f t="shared" si="461"/>
        <v>70.400000000000006</v>
      </c>
      <c r="H548" s="153" t="s">
        <v>9</v>
      </c>
      <c r="I548" s="242">
        <v>0</v>
      </c>
      <c r="J548" s="198">
        <f t="shared" si="462"/>
        <v>0</v>
      </c>
      <c r="K548" s="198">
        <f t="shared" si="457"/>
        <v>121.60000000000001</v>
      </c>
      <c r="L548" s="23"/>
      <c r="M548" s="201">
        <f t="shared" si="458"/>
        <v>0</v>
      </c>
      <c r="N548" s="198">
        <f>M548*K548</f>
        <v>0</v>
      </c>
      <c r="O548" s="281">
        <f>N548+J548</f>
        <v>0</v>
      </c>
      <c r="P548" s="65"/>
    </row>
    <row r="549" spans="1:16" ht="15" thickBot="1" x14ac:dyDescent="0.35">
      <c r="A549" s="26"/>
      <c r="B549" s="32"/>
      <c r="C549" s="32"/>
      <c r="D549" s="48"/>
      <c r="E549" s="53"/>
      <c r="F549" s="199"/>
      <c r="G549" s="200"/>
      <c r="H549" s="202"/>
      <c r="I549" s="197"/>
      <c r="J549" s="197"/>
      <c r="K549" s="244"/>
      <c r="L549" s="23"/>
      <c r="M549" s="203"/>
      <c r="N549" s="197"/>
      <c r="O549" s="274"/>
      <c r="P549" s="65"/>
    </row>
    <row r="550" spans="1:16" ht="20.100000000000001" customHeight="1" thickBot="1" x14ac:dyDescent="0.35">
      <c r="A550" s="320" t="s">
        <v>10</v>
      </c>
      <c r="B550" s="321"/>
      <c r="C550" s="321"/>
      <c r="D550" s="322"/>
      <c r="E550" s="100"/>
      <c r="F550" s="199"/>
      <c r="G550" s="200"/>
      <c r="H550" s="202"/>
      <c r="I550" s="197"/>
      <c r="J550" s="197"/>
      <c r="K550" s="244"/>
      <c r="L550" s="23"/>
      <c r="M550" s="203"/>
      <c r="N550" s="197"/>
      <c r="O550" s="274"/>
      <c r="P550" s="65"/>
    </row>
    <row r="551" spans="1:16" x14ac:dyDescent="0.3">
      <c r="A551" s="26">
        <v>1</v>
      </c>
      <c r="B551" s="9"/>
      <c r="C551" s="10"/>
      <c r="D551" s="91" t="s">
        <v>286</v>
      </c>
      <c r="E551" s="53">
        <v>708</v>
      </c>
      <c r="F551" s="199">
        <v>0.1</v>
      </c>
      <c r="G551" s="200">
        <f>E551+(E551*F551)</f>
        <v>778.8</v>
      </c>
      <c r="H551" s="153" t="s">
        <v>9</v>
      </c>
      <c r="I551" s="242">
        <v>0</v>
      </c>
      <c r="J551" s="198">
        <f t="shared" ref="J551:J554" si="463">I551*G551</f>
        <v>0</v>
      </c>
      <c r="K551" s="198">
        <f>$K$4</f>
        <v>121.60000000000001</v>
      </c>
      <c r="L551" s="23"/>
      <c r="M551" s="201">
        <f t="shared" ref="M551:M554" si="464">L551*G551</f>
        <v>0</v>
      </c>
      <c r="N551" s="198">
        <f t="shared" ref="N551" si="465">M551*K551</f>
        <v>0</v>
      </c>
      <c r="O551" s="274">
        <f t="shared" ref="O551" si="466">J551+N551</f>
        <v>0</v>
      </c>
      <c r="P551" s="65"/>
    </row>
    <row r="552" spans="1:16" x14ac:dyDescent="0.3">
      <c r="A552" s="26">
        <v>2</v>
      </c>
      <c r="B552" s="9"/>
      <c r="C552" s="10"/>
      <c r="D552" s="20" t="s">
        <v>287</v>
      </c>
      <c r="E552" s="53">
        <v>236</v>
      </c>
      <c r="F552" s="199">
        <v>0.1</v>
      </c>
      <c r="G552" s="200">
        <f t="shared" ref="G552" si="467">E552+(E552*F552)</f>
        <v>259.60000000000002</v>
      </c>
      <c r="H552" s="153" t="s">
        <v>9</v>
      </c>
      <c r="I552" s="242">
        <v>0</v>
      </c>
      <c r="J552" s="198">
        <f t="shared" si="463"/>
        <v>0</v>
      </c>
      <c r="K552" s="198">
        <f t="shared" ref="K552:K554" si="468">$K$4</f>
        <v>121.60000000000001</v>
      </c>
      <c r="L552" s="23"/>
      <c r="M552" s="201">
        <f t="shared" si="464"/>
        <v>0</v>
      </c>
      <c r="N552" s="198">
        <f>M552*K552</f>
        <v>0</v>
      </c>
      <c r="O552" s="274">
        <f>J552+N552</f>
        <v>0</v>
      </c>
      <c r="P552" s="65"/>
    </row>
    <row r="553" spans="1:16" x14ac:dyDescent="0.3">
      <c r="A553" s="26">
        <v>3</v>
      </c>
      <c r="B553" s="9"/>
      <c r="C553" s="10"/>
      <c r="D553" s="20" t="s">
        <v>288</v>
      </c>
      <c r="E553" s="53">
        <v>426</v>
      </c>
      <c r="F553" s="199">
        <v>0.1</v>
      </c>
      <c r="G553" s="200">
        <f>E553+(E553*F553)</f>
        <v>468.6</v>
      </c>
      <c r="H553" s="153" t="s">
        <v>9</v>
      </c>
      <c r="I553" s="242">
        <v>0</v>
      </c>
      <c r="J553" s="198">
        <f t="shared" si="463"/>
        <v>0</v>
      </c>
      <c r="K553" s="198">
        <f t="shared" si="468"/>
        <v>121.60000000000001</v>
      </c>
      <c r="L553" s="23"/>
      <c r="M553" s="201">
        <f t="shared" si="464"/>
        <v>0</v>
      </c>
      <c r="N553" s="198">
        <f t="shared" ref="N553" si="469">M553*K553</f>
        <v>0</v>
      </c>
      <c r="O553" s="274">
        <f t="shared" ref="O553" si="470">J553+N553</f>
        <v>0</v>
      </c>
      <c r="P553" s="65"/>
    </row>
    <row r="554" spans="1:16" x14ac:dyDescent="0.3">
      <c r="A554" s="26">
        <v>4</v>
      </c>
      <c r="B554" s="9"/>
      <c r="C554" s="10"/>
      <c r="D554" s="20" t="s">
        <v>284</v>
      </c>
      <c r="E554" s="101">
        <v>142</v>
      </c>
      <c r="F554" s="199">
        <v>0.1</v>
      </c>
      <c r="G554" s="200">
        <f>E554+(E554*F554)</f>
        <v>156.19999999999999</v>
      </c>
      <c r="H554" s="153" t="s">
        <v>9</v>
      </c>
      <c r="I554" s="242">
        <v>0</v>
      </c>
      <c r="J554" s="198">
        <f t="shared" si="463"/>
        <v>0</v>
      </c>
      <c r="K554" s="198">
        <f t="shared" si="468"/>
        <v>121.60000000000001</v>
      </c>
      <c r="L554" s="23"/>
      <c r="M554" s="201">
        <f t="shared" si="464"/>
        <v>0</v>
      </c>
      <c r="N554" s="198">
        <f>M554*K554</f>
        <v>0</v>
      </c>
      <c r="O554" s="274">
        <f>J554+N554</f>
        <v>0</v>
      </c>
      <c r="P554" s="65"/>
    </row>
    <row r="555" spans="1:16" ht="15" thickBot="1" x14ac:dyDescent="0.35">
      <c r="A555" s="26"/>
      <c r="B555" s="32"/>
      <c r="C555" s="32"/>
      <c r="D555" s="48"/>
      <c r="E555" s="53"/>
      <c r="F555" s="199"/>
      <c r="G555" s="200"/>
      <c r="H555" s="202"/>
      <c r="I555" s="197"/>
      <c r="J555" s="197"/>
      <c r="K555" s="244"/>
      <c r="L555" s="23"/>
      <c r="M555" s="203"/>
      <c r="N555" s="197"/>
      <c r="O555" s="274"/>
      <c r="P555" s="65"/>
    </row>
    <row r="556" spans="1:16" ht="20.100000000000001" customHeight="1" thickBot="1" x14ac:dyDescent="0.35">
      <c r="A556" s="320" t="s">
        <v>19</v>
      </c>
      <c r="B556" s="321"/>
      <c r="C556" s="321"/>
      <c r="D556" s="322"/>
      <c r="E556" s="100"/>
      <c r="F556" s="199"/>
      <c r="G556" s="200"/>
      <c r="H556" s="202"/>
      <c r="I556" s="197"/>
      <c r="J556" s="197"/>
      <c r="K556" s="244"/>
      <c r="L556" s="23"/>
      <c r="M556" s="203"/>
      <c r="N556" s="197"/>
      <c r="O556" s="274"/>
      <c r="P556" s="65"/>
    </row>
    <row r="557" spans="1:16" x14ac:dyDescent="0.3">
      <c r="A557" s="26">
        <v>1</v>
      </c>
      <c r="B557" s="9"/>
      <c r="C557" s="9"/>
      <c r="D557" s="91" t="s">
        <v>295</v>
      </c>
      <c r="E557" s="53">
        <v>30</v>
      </c>
      <c r="F557" s="199">
        <v>0</v>
      </c>
      <c r="G557" s="200">
        <f>E557+(E557*F557)</f>
        <v>30</v>
      </c>
      <c r="H557" s="153" t="s">
        <v>9</v>
      </c>
      <c r="I557" s="242">
        <v>0</v>
      </c>
      <c r="J557" s="198">
        <f t="shared" ref="J557:J558" si="471">I557*G557</f>
        <v>0</v>
      </c>
      <c r="K557" s="198">
        <f t="shared" ref="K557:K558" si="472">$K$4</f>
        <v>121.60000000000001</v>
      </c>
      <c r="L557" s="23"/>
      <c r="M557" s="201">
        <f t="shared" ref="M557:M558" si="473">L557*G557</f>
        <v>0</v>
      </c>
      <c r="N557" s="198">
        <f t="shared" ref="N557" si="474">M557*K557</f>
        <v>0</v>
      </c>
      <c r="O557" s="274">
        <f t="shared" ref="O557" si="475">J557+N557</f>
        <v>0</v>
      </c>
      <c r="P557" s="65"/>
    </row>
    <row r="558" spans="1:16" x14ac:dyDescent="0.3">
      <c r="A558" s="26">
        <v>2</v>
      </c>
      <c r="B558" s="9"/>
      <c r="C558" s="10"/>
      <c r="D558" s="20" t="s">
        <v>243</v>
      </c>
      <c r="E558" s="53">
        <v>1</v>
      </c>
      <c r="F558" s="199">
        <v>0</v>
      </c>
      <c r="G558" s="200">
        <f t="shared" ref="G558" si="476">E558+(E558*F558)</f>
        <v>1</v>
      </c>
      <c r="H558" s="153" t="s">
        <v>11</v>
      </c>
      <c r="I558" s="242">
        <v>0</v>
      </c>
      <c r="J558" s="198">
        <f t="shared" si="471"/>
        <v>0</v>
      </c>
      <c r="K558" s="198">
        <f t="shared" si="472"/>
        <v>121.60000000000001</v>
      </c>
      <c r="L558" s="23"/>
      <c r="M558" s="201">
        <f t="shared" si="473"/>
        <v>0</v>
      </c>
      <c r="N558" s="198">
        <f>M558*K558</f>
        <v>0</v>
      </c>
      <c r="O558" s="274">
        <f>J558+N558</f>
        <v>0</v>
      </c>
      <c r="P558" s="65"/>
    </row>
    <row r="559" spans="1:16" ht="15" thickBot="1" x14ac:dyDescent="0.35">
      <c r="A559" s="26"/>
      <c r="B559" s="32"/>
      <c r="C559" s="32"/>
      <c r="D559" s="48"/>
      <c r="E559" s="53"/>
      <c r="F559" s="199"/>
      <c r="G559" s="200"/>
      <c r="H559" s="202"/>
      <c r="I559" s="197"/>
      <c r="J559" s="197"/>
      <c r="K559" s="244"/>
      <c r="L559" s="23"/>
      <c r="M559" s="203"/>
      <c r="N559" s="197"/>
      <c r="O559" s="274"/>
      <c r="P559" s="65"/>
    </row>
    <row r="560" spans="1:16" ht="20.100000000000001" customHeight="1" thickBot="1" x14ac:dyDescent="0.35">
      <c r="A560" s="320" t="s">
        <v>20</v>
      </c>
      <c r="B560" s="321"/>
      <c r="C560" s="321"/>
      <c r="D560" s="322"/>
      <c r="E560" s="100"/>
      <c r="F560" s="199"/>
      <c r="G560" s="200"/>
      <c r="H560" s="202"/>
      <c r="I560" s="197"/>
      <c r="J560" s="197"/>
      <c r="K560" s="244"/>
      <c r="L560" s="23"/>
      <c r="M560" s="203"/>
      <c r="N560" s="197"/>
      <c r="O560" s="274"/>
      <c r="P560" s="65"/>
    </row>
    <row r="561" spans="1:16" ht="15.75" customHeight="1" x14ac:dyDescent="0.3">
      <c r="A561" s="26">
        <v>1</v>
      </c>
      <c r="B561" s="9"/>
      <c r="C561" s="204"/>
      <c r="D561" s="64" t="s">
        <v>244</v>
      </c>
      <c r="E561" s="53">
        <v>2</v>
      </c>
      <c r="F561" s="199">
        <v>0</v>
      </c>
      <c r="G561" s="200">
        <f t="shared" ref="G561" si="477">E561+(E561*F561)</f>
        <v>2</v>
      </c>
      <c r="H561" s="153" t="s">
        <v>11</v>
      </c>
      <c r="I561" s="245"/>
      <c r="J561" s="198">
        <f t="shared" ref="J561" si="478">I561*G561</f>
        <v>0</v>
      </c>
      <c r="K561" s="198">
        <f t="shared" ref="K561" si="479">$K$4</f>
        <v>121.60000000000001</v>
      </c>
      <c r="L561" s="23"/>
      <c r="M561" s="201">
        <f t="shared" ref="M561" si="480">L561*G561</f>
        <v>0</v>
      </c>
      <c r="N561" s="197">
        <f t="shared" ref="N561" si="481">K561*M561</f>
        <v>0</v>
      </c>
      <c r="O561" s="274">
        <f t="shared" ref="O561" si="482">J561+N561</f>
        <v>0</v>
      </c>
      <c r="P561" s="65"/>
    </row>
    <row r="562" spans="1:16" ht="15" thickBot="1" x14ac:dyDescent="0.35">
      <c r="A562" s="26"/>
      <c r="B562" s="32"/>
      <c r="C562" s="32"/>
      <c r="D562" s="205"/>
      <c r="E562" s="206"/>
      <c r="F562" s="199"/>
      <c r="G562" s="200"/>
      <c r="H562" s="202"/>
      <c r="I562" s="197"/>
      <c r="J562" s="197"/>
      <c r="K562" s="197"/>
      <c r="L562" s="23"/>
      <c r="M562" s="35"/>
      <c r="N562" s="197"/>
      <c r="O562" s="275"/>
      <c r="P562" s="65"/>
    </row>
    <row r="563" spans="1:16" ht="20.100000000000001" customHeight="1" thickBot="1" x14ac:dyDescent="0.35">
      <c r="A563" s="320" t="s">
        <v>39</v>
      </c>
      <c r="B563" s="321"/>
      <c r="C563" s="321"/>
      <c r="D563" s="322"/>
      <c r="E563" s="56"/>
      <c r="F563" s="199"/>
      <c r="G563" s="200"/>
      <c r="H563" s="202"/>
      <c r="I563" s="246"/>
      <c r="J563" s="197"/>
      <c r="K563" s="197"/>
      <c r="L563" s="23"/>
      <c r="M563" s="35"/>
      <c r="N563" s="197"/>
      <c r="O563" s="275"/>
      <c r="P563" s="65"/>
    </row>
    <row r="564" spans="1:16" x14ac:dyDescent="0.3">
      <c r="A564" s="26">
        <v>1</v>
      </c>
      <c r="B564" s="9"/>
      <c r="C564" s="10"/>
      <c r="D564" s="207" t="s">
        <v>118</v>
      </c>
      <c r="E564" s="53">
        <v>15</v>
      </c>
      <c r="F564" s="199">
        <v>0</v>
      </c>
      <c r="G564" s="200">
        <f t="shared" ref="G564:G568" si="483">E564+(E564*F564)</f>
        <v>15</v>
      </c>
      <c r="H564" s="202" t="s">
        <v>11</v>
      </c>
      <c r="I564" s="245"/>
      <c r="J564" s="198">
        <f t="shared" ref="J564:J568" si="484">I564*G564</f>
        <v>0</v>
      </c>
      <c r="K564" s="198">
        <f t="shared" ref="K564:K568" si="485">$K$4</f>
        <v>121.60000000000001</v>
      </c>
      <c r="L564" s="23"/>
      <c r="M564" s="201">
        <f t="shared" ref="M564:M568" si="486">L564*G564</f>
        <v>0</v>
      </c>
      <c r="N564" s="198">
        <f t="shared" ref="N564:N568" si="487">M564*K564</f>
        <v>0</v>
      </c>
      <c r="O564" s="274">
        <f t="shared" ref="O564:O568" si="488">J564+N564</f>
        <v>0</v>
      </c>
      <c r="P564" s="65"/>
    </row>
    <row r="565" spans="1:16" x14ac:dyDescent="0.3">
      <c r="A565" s="26">
        <v>2</v>
      </c>
      <c r="B565" s="9"/>
      <c r="C565" s="10"/>
      <c r="D565" s="207" t="s">
        <v>120</v>
      </c>
      <c r="E565" s="53">
        <v>6</v>
      </c>
      <c r="F565" s="199">
        <v>0</v>
      </c>
      <c r="G565" s="200">
        <f t="shared" si="483"/>
        <v>6</v>
      </c>
      <c r="H565" s="202" t="s">
        <v>11</v>
      </c>
      <c r="I565" s="245"/>
      <c r="J565" s="198">
        <f t="shared" si="484"/>
        <v>0</v>
      </c>
      <c r="K565" s="198">
        <f t="shared" si="485"/>
        <v>121.60000000000001</v>
      </c>
      <c r="L565" s="23"/>
      <c r="M565" s="201">
        <f t="shared" si="486"/>
        <v>0</v>
      </c>
      <c r="N565" s="198">
        <f t="shared" si="487"/>
        <v>0</v>
      </c>
      <c r="O565" s="274">
        <f t="shared" si="488"/>
        <v>0</v>
      </c>
      <c r="P565" s="65"/>
    </row>
    <row r="566" spans="1:16" x14ac:dyDescent="0.3">
      <c r="A566" s="26">
        <v>3</v>
      </c>
      <c r="B566" s="9"/>
      <c r="C566" s="10"/>
      <c r="D566" s="207" t="s">
        <v>124</v>
      </c>
      <c r="E566" s="53">
        <v>4</v>
      </c>
      <c r="F566" s="199">
        <v>0</v>
      </c>
      <c r="G566" s="200">
        <f t="shared" si="483"/>
        <v>4</v>
      </c>
      <c r="H566" s="202" t="s">
        <v>11</v>
      </c>
      <c r="I566" s="245"/>
      <c r="J566" s="198">
        <f t="shared" si="484"/>
        <v>0</v>
      </c>
      <c r="K566" s="198">
        <f t="shared" si="485"/>
        <v>121.60000000000001</v>
      </c>
      <c r="L566" s="23"/>
      <c r="M566" s="201">
        <f t="shared" si="486"/>
        <v>0</v>
      </c>
      <c r="N566" s="198">
        <f t="shared" si="487"/>
        <v>0</v>
      </c>
      <c r="O566" s="274">
        <f t="shared" si="488"/>
        <v>0</v>
      </c>
      <c r="P566" s="65"/>
    </row>
    <row r="567" spans="1:16" x14ac:dyDescent="0.3">
      <c r="A567" s="26">
        <v>4</v>
      </c>
      <c r="B567" s="9"/>
      <c r="C567" s="10"/>
      <c r="D567" s="207" t="s">
        <v>130</v>
      </c>
      <c r="E567" s="53">
        <v>2</v>
      </c>
      <c r="F567" s="199">
        <v>0</v>
      </c>
      <c r="G567" s="200">
        <f t="shared" si="483"/>
        <v>2</v>
      </c>
      <c r="H567" s="202" t="s">
        <v>11</v>
      </c>
      <c r="I567" s="245"/>
      <c r="J567" s="198">
        <f t="shared" si="484"/>
        <v>0</v>
      </c>
      <c r="K567" s="198">
        <f t="shared" si="485"/>
        <v>121.60000000000001</v>
      </c>
      <c r="L567" s="23"/>
      <c r="M567" s="201">
        <f t="shared" si="486"/>
        <v>0</v>
      </c>
      <c r="N567" s="198">
        <f t="shared" si="487"/>
        <v>0</v>
      </c>
      <c r="O567" s="274">
        <f t="shared" si="488"/>
        <v>0</v>
      </c>
      <c r="P567" s="65"/>
    </row>
    <row r="568" spans="1:16" x14ac:dyDescent="0.3">
      <c r="A568" s="26">
        <v>5</v>
      </c>
      <c r="B568" s="9"/>
      <c r="C568" s="10"/>
      <c r="D568" s="207" t="s">
        <v>245</v>
      </c>
      <c r="E568" s="53">
        <v>1</v>
      </c>
      <c r="F568" s="199">
        <v>0</v>
      </c>
      <c r="G568" s="200">
        <f t="shared" si="483"/>
        <v>1</v>
      </c>
      <c r="H568" s="202" t="s">
        <v>11</v>
      </c>
      <c r="I568" s="245"/>
      <c r="J568" s="198">
        <f t="shared" si="484"/>
        <v>0</v>
      </c>
      <c r="K568" s="198">
        <f t="shared" si="485"/>
        <v>121.60000000000001</v>
      </c>
      <c r="L568" s="23"/>
      <c r="M568" s="201">
        <f t="shared" si="486"/>
        <v>0</v>
      </c>
      <c r="N568" s="198">
        <f t="shared" si="487"/>
        <v>0</v>
      </c>
      <c r="O568" s="274">
        <f t="shared" si="488"/>
        <v>0</v>
      </c>
      <c r="P568" s="65"/>
    </row>
    <row r="569" spans="1:16" ht="15" thickBot="1" x14ac:dyDescent="0.35">
      <c r="A569" s="26"/>
      <c r="B569" s="32"/>
      <c r="C569" s="32"/>
      <c r="D569" s="205"/>
      <c r="E569" s="206"/>
      <c r="F569" s="199"/>
      <c r="G569" s="200"/>
      <c r="H569" s="202"/>
      <c r="I569" s="197"/>
      <c r="J569" s="197"/>
      <c r="K569" s="197"/>
      <c r="L569" s="23"/>
      <c r="M569" s="35"/>
      <c r="N569" s="197"/>
      <c r="O569" s="275"/>
      <c r="P569" s="65"/>
    </row>
    <row r="570" spans="1:16" ht="20.100000000000001" customHeight="1" thickBot="1" x14ac:dyDescent="0.35">
      <c r="A570" s="320" t="s">
        <v>40</v>
      </c>
      <c r="B570" s="321"/>
      <c r="C570" s="321"/>
      <c r="D570" s="322"/>
      <c r="E570" s="208"/>
      <c r="F570" s="199"/>
      <c r="G570" s="200"/>
      <c r="H570" s="202"/>
      <c r="I570" s="197"/>
      <c r="J570" s="197"/>
      <c r="K570" s="197"/>
      <c r="L570" s="23"/>
      <c r="M570" s="35"/>
      <c r="N570" s="197"/>
      <c r="O570" s="275"/>
      <c r="P570" s="65"/>
    </row>
    <row r="571" spans="1:16" ht="43.2" x14ac:dyDescent="0.3">
      <c r="A571" s="26">
        <v>1</v>
      </c>
      <c r="B571" s="9"/>
      <c r="C571" s="10"/>
      <c r="D571" s="5" t="s">
        <v>246</v>
      </c>
      <c r="E571" s="53">
        <v>1</v>
      </c>
      <c r="F571" s="199">
        <v>0</v>
      </c>
      <c r="G571" s="200">
        <f>E571+(E571*F571)</f>
        <v>1</v>
      </c>
      <c r="H571" s="202" t="s">
        <v>11</v>
      </c>
      <c r="I571" s="247"/>
      <c r="J571" s="198">
        <f t="shared" ref="J571" si="489">I571*G571</f>
        <v>0</v>
      </c>
      <c r="K571" s="198">
        <f t="shared" ref="K571" si="490">$K$4</f>
        <v>121.60000000000001</v>
      </c>
      <c r="L571" s="23"/>
      <c r="M571" s="201">
        <f t="shared" ref="M571" si="491">L571*G571</f>
        <v>0</v>
      </c>
      <c r="N571" s="197">
        <f t="shared" ref="N571" si="492">K571*M571</f>
        <v>0</v>
      </c>
      <c r="O571" s="274">
        <f t="shared" ref="O571" si="493">J571+N571</f>
        <v>0</v>
      </c>
      <c r="P571" s="65"/>
    </row>
    <row r="572" spans="1:16" ht="15" thickBot="1" x14ac:dyDescent="0.35">
      <c r="A572" s="26"/>
      <c r="B572" s="32"/>
      <c r="C572" s="32"/>
      <c r="D572" s="205"/>
      <c r="E572" s="206"/>
      <c r="F572" s="199"/>
      <c r="G572" s="200"/>
      <c r="H572" s="202"/>
      <c r="I572" s="197"/>
      <c r="J572" s="197"/>
      <c r="K572" s="197"/>
      <c r="L572" s="23"/>
      <c r="M572" s="35"/>
      <c r="N572" s="197"/>
      <c r="O572" s="275"/>
      <c r="P572" s="65"/>
    </row>
    <row r="573" spans="1:16" ht="20.100000000000001" customHeight="1" thickBot="1" x14ac:dyDescent="0.35">
      <c r="A573" s="320" t="s">
        <v>21</v>
      </c>
      <c r="B573" s="321"/>
      <c r="C573" s="321"/>
      <c r="D573" s="322"/>
      <c r="E573" s="208"/>
      <c r="F573" s="199"/>
      <c r="G573" s="200"/>
      <c r="H573" s="202"/>
      <c r="I573" s="197"/>
      <c r="J573" s="197"/>
      <c r="K573" s="197"/>
      <c r="L573" s="23"/>
      <c r="M573" s="35"/>
      <c r="N573" s="197"/>
      <c r="O573" s="275"/>
      <c r="P573" s="65"/>
    </row>
    <row r="574" spans="1:16" ht="28.8" x14ac:dyDescent="0.3">
      <c r="A574" s="26">
        <v>1</v>
      </c>
      <c r="B574" s="9"/>
      <c r="C574" s="9"/>
      <c r="D574" s="5" t="s">
        <v>247</v>
      </c>
      <c r="E574" s="101">
        <v>1</v>
      </c>
      <c r="F574" s="199">
        <v>0</v>
      </c>
      <c r="G574" s="200">
        <f t="shared" ref="G574" si="494">E574+(E574*F574)</f>
        <v>1</v>
      </c>
      <c r="H574" s="153" t="s">
        <v>11</v>
      </c>
      <c r="I574" s="245"/>
      <c r="J574" s="198">
        <f t="shared" ref="J574" si="495">I574*G574</f>
        <v>0</v>
      </c>
      <c r="K574" s="198">
        <f>$K$4</f>
        <v>121.60000000000001</v>
      </c>
      <c r="L574" s="23"/>
      <c r="M574" s="201">
        <f t="shared" ref="M574" si="496">L574*G574</f>
        <v>0</v>
      </c>
      <c r="N574" s="198">
        <f t="shared" ref="N574" si="497">M574*K574</f>
        <v>0</v>
      </c>
      <c r="O574" s="274">
        <f t="shared" ref="O574" si="498">J574+N574</f>
        <v>0</v>
      </c>
      <c r="P574" s="65"/>
    </row>
    <row r="575" spans="1:16" x14ac:dyDescent="0.3">
      <c r="A575" s="26">
        <v>2</v>
      </c>
      <c r="B575" s="9"/>
      <c r="C575" s="9"/>
      <c r="D575" s="5" t="s">
        <v>145</v>
      </c>
      <c r="E575" s="101">
        <v>1</v>
      </c>
      <c r="F575" s="199">
        <v>0</v>
      </c>
      <c r="G575" s="200">
        <f t="shared" ref="G575:G577" si="499">E575+(E575*F575)</f>
        <v>1</v>
      </c>
      <c r="H575" s="153" t="s">
        <v>11</v>
      </c>
      <c r="I575" s="245"/>
      <c r="J575" s="198">
        <f t="shared" ref="J575:J577" si="500">I575*G575</f>
        <v>0</v>
      </c>
      <c r="K575" s="198">
        <f>$K$4</f>
        <v>121.60000000000001</v>
      </c>
      <c r="L575" s="23"/>
      <c r="M575" s="201">
        <f t="shared" ref="M575:M577" si="501">L575*G575</f>
        <v>0</v>
      </c>
      <c r="N575" s="198">
        <f t="shared" ref="N575:N577" si="502">M575*K575</f>
        <v>0</v>
      </c>
      <c r="O575" s="274">
        <f t="shared" ref="O575:O577" si="503">J575+N575</f>
        <v>0</v>
      </c>
      <c r="P575" s="65"/>
    </row>
    <row r="576" spans="1:16" x14ac:dyDescent="0.3">
      <c r="A576" s="26">
        <v>3</v>
      </c>
      <c r="B576" s="9"/>
      <c r="C576" s="9"/>
      <c r="D576" s="5" t="s">
        <v>248</v>
      </c>
      <c r="E576" s="101">
        <v>1</v>
      </c>
      <c r="F576" s="199">
        <v>0</v>
      </c>
      <c r="G576" s="200">
        <f t="shared" si="499"/>
        <v>1</v>
      </c>
      <c r="H576" s="153" t="s">
        <v>11</v>
      </c>
      <c r="I576" s="245"/>
      <c r="J576" s="198">
        <f t="shared" si="500"/>
        <v>0</v>
      </c>
      <c r="K576" s="198">
        <f>$K$4</f>
        <v>121.60000000000001</v>
      </c>
      <c r="L576" s="23"/>
      <c r="M576" s="201">
        <f t="shared" si="501"/>
        <v>0</v>
      </c>
      <c r="N576" s="198">
        <f t="shared" si="502"/>
        <v>0</v>
      </c>
      <c r="O576" s="274">
        <f t="shared" si="503"/>
        <v>0</v>
      </c>
      <c r="P576" s="65"/>
    </row>
    <row r="577" spans="1:19" x14ac:dyDescent="0.3">
      <c r="A577" s="26">
        <v>4</v>
      </c>
      <c r="B577" s="9"/>
      <c r="C577" s="9"/>
      <c r="D577" s="5" t="s">
        <v>249</v>
      </c>
      <c r="E577" s="101">
        <v>1</v>
      </c>
      <c r="F577" s="199">
        <v>0</v>
      </c>
      <c r="G577" s="200">
        <f t="shared" si="499"/>
        <v>1</v>
      </c>
      <c r="H577" s="153" t="s">
        <v>11</v>
      </c>
      <c r="I577" s="245"/>
      <c r="J577" s="198">
        <f t="shared" si="500"/>
        <v>0</v>
      </c>
      <c r="K577" s="198">
        <f>$K$4</f>
        <v>121.60000000000001</v>
      </c>
      <c r="L577" s="23"/>
      <c r="M577" s="201">
        <f t="shared" si="501"/>
        <v>0</v>
      </c>
      <c r="N577" s="198">
        <f t="shared" si="502"/>
        <v>0</v>
      </c>
      <c r="O577" s="274">
        <f t="shared" si="503"/>
        <v>0</v>
      </c>
      <c r="P577" s="65"/>
    </row>
    <row r="578" spans="1:19" x14ac:dyDescent="0.3">
      <c r="A578" s="26">
        <v>5</v>
      </c>
      <c r="B578" s="9"/>
      <c r="C578" s="9"/>
      <c r="D578" s="5" t="s">
        <v>298</v>
      </c>
      <c r="E578" s="101">
        <v>1</v>
      </c>
      <c r="F578" s="199">
        <v>0</v>
      </c>
      <c r="G578" s="200">
        <f>E578+(E578*F578)</f>
        <v>1</v>
      </c>
      <c r="H578" s="153" t="s">
        <v>11</v>
      </c>
      <c r="I578" s="242">
        <v>0</v>
      </c>
      <c r="J578" s="198">
        <f>I578*G578</f>
        <v>0</v>
      </c>
      <c r="K578" s="198">
        <f>$K$4</f>
        <v>121.60000000000001</v>
      </c>
      <c r="L578" s="23"/>
      <c r="M578" s="201">
        <f>L578*G578</f>
        <v>0</v>
      </c>
      <c r="N578" s="198">
        <f>M578*K578</f>
        <v>0</v>
      </c>
      <c r="O578" s="274">
        <f>J578+N578</f>
        <v>0</v>
      </c>
      <c r="P578" s="65"/>
    </row>
    <row r="579" spans="1:19" ht="15" thickBot="1" x14ac:dyDescent="0.35">
      <c r="A579" s="26"/>
      <c r="B579" s="32"/>
      <c r="C579" s="32"/>
      <c r="D579" s="205"/>
      <c r="E579" s="206"/>
      <c r="F579" s="199"/>
      <c r="G579" s="200"/>
      <c r="H579" s="202"/>
      <c r="I579" s="197"/>
      <c r="J579" s="197"/>
      <c r="K579" s="197"/>
      <c r="L579" s="23"/>
      <c r="M579" s="35"/>
      <c r="N579" s="197"/>
      <c r="O579" s="275"/>
      <c r="P579" s="65"/>
    </row>
    <row r="580" spans="1:19" ht="20.100000000000001" customHeight="1" thickBot="1" x14ac:dyDescent="0.35">
      <c r="A580" s="320" t="s">
        <v>54</v>
      </c>
      <c r="B580" s="321"/>
      <c r="C580" s="321"/>
      <c r="D580" s="322"/>
      <c r="E580" s="208"/>
      <c r="F580" s="199"/>
      <c r="G580" s="200"/>
      <c r="H580" s="202"/>
      <c r="I580" s="197"/>
      <c r="J580" s="197"/>
      <c r="K580" s="197"/>
      <c r="L580" s="23"/>
      <c r="M580" s="35"/>
      <c r="N580" s="197"/>
      <c r="O580" s="275"/>
      <c r="P580" s="65"/>
    </row>
    <row r="581" spans="1:19" x14ac:dyDescent="0.3">
      <c r="A581" s="26">
        <v>1</v>
      </c>
      <c r="B581" s="9"/>
      <c r="C581" s="9"/>
      <c r="D581" s="5" t="s">
        <v>100</v>
      </c>
      <c r="E581" s="101">
        <v>28.61</v>
      </c>
      <c r="F581" s="199">
        <v>0</v>
      </c>
      <c r="G581" s="200">
        <f t="shared" ref="G581:G583" si="504">E581+(E581*F581)</f>
        <v>28.61</v>
      </c>
      <c r="H581" s="153" t="s">
        <v>11</v>
      </c>
      <c r="I581" s="242">
        <v>0</v>
      </c>
      <c r="J581" s="198">
        <f t="shared" ref="J581:J583" si="505">I581*G581</f>
        <v>0</v>
      </c>
      <c r="K581" s="198">
        <f t="shared" ref="K581:K583" si="506">$K$4</f>
        <v>121.60000000000001</v>
      </c>
      <c r="L581" s="23"/>
      <c r="M581" s="201">
        <f t="shared" ref="M581:M583" si="507">L581*G581</f>
        <v>0</v>
      </c>
      <c r="N581" s="198">
        <f t="shared" ref="N581:N583" si="508">M581*K581</f>
        <v>0</v>
      </c>
      <c r="O581" s="274">
        <f t="shared" ref="O581:O583" si="509">J581+N581</f>
        <v>0</v>
      </c>
      <c r="P581" s="65"/>
    </row>
    <row r="582" spans="1:19" x14ac:dyDescent="0.3">
      <c r="A582" s="26">
        <v>2</v>
      </c>
      <c r="B582" s="9"/>
      <c r="C582" s="204"/>
      <c r="D582" s="64" t="s">
        <v>101</v>
      </c>
      <c r="E582" s="53">
        <v>45.28</v>
      </c>
      <c r="F582" s="199">
        <v>0</v>
      </c>
      <c r="G582" s="200">
        <f t="shared" si="504"/>
        <v>45.28</v>
      </c>
      <c r="H582" s="153" t="s">
        <v>11</v>
      </c>
      <c r="I582" s="242">
        <v>0</v>
      </c>
      <c r="J582" s="198">
        <f t="shared" si="505"/>
        <v>0</v>
      </c>
      <c r="K582" s="198">
        <f t="shared" si="506"/>
        <v>121.60000000000001</v>
      </c>
      <c r="L582" s="23"/>
      <c r="M582" s="201">
        <f t="shared" si="507"/>
        <v>0</v>
      </c>
      <c r="N582" s="198">
        <f t="shared" si="508"/>
        <v>0</v>
      </c>
      <c r="O582" s="274">
        <f t="shared" si="509"/>
        <v>0</v>
      </c>
      <c r="P582" s="65"/>
    </row>
    <row r="583" spans="1:19" x14ac:dyDescent="0.3">
      <c r="A583" s="26">
        <v>3</v>
      </c>
      <c r="B583" s="9"/>
      <c r="C583" s="204"/>
      <c r="D583" s="64" t="s">
        <v>102</v>
      </c>
      <c r="E583" s="53">
        <v>8</v>
      </c>
      <c r="F583" s="199">
        <v>0</v>
      </c>
      <c r="G583" s="200">
        <f t="shared" si="504"/>
        <v>8</v>
      </c>
      <c r="H583" s="153" t="s">
        <v>11</v>
      </c>
      <c r="I583" s="242">
        <v>0</v>
      </c>
      <c r="J583" s="198">
        <f t="shared" si="505"/>
        <v>0</v>
      </c>
      <c r="K583" s="198">
        <f t="shared" si="506"/>
        <v>121.60000000000001</v>
      </c>
      <c r="L583" s="23"/>
      <c r="M583" s="201">
        <f t="shared" si="507"/>
        <v>0</v>
      </c>
      <c r="N583" s="198">
        <f t="shared" si="508"/>
        <v>0</v>
      </c>
      <c r="O583" s="274">
        <f t="shared" si="509"/>
        <v>0</v>
      </c>
      <c r="P583" s="65"/>
    </row>
    <row r="584" spans="1:19" s="24" customFormat="1" ht="15" thickBot="1" x14ac:dyDescent="0.35">
      <c r="A584" s="19"/>
      <c r="B584" s="40"/>
      <c r="C584" s="40"/>
      <c r="D584" s="48"/>
      <c r="E584" s="102"/>
      <c r="F584" s="209"/>
      <c r="G584" s="210"/>
      <c r="H584" s="211"/>
      <c r="I584" s="248"/>
      <c r="J584" s="248"/>
      <c r="K584" s="248"/>
      <c r="L584" s="23"/>
      <c r="M584" s="212"/>
      <c r="N584" s="198"/>
      <c r="O584" s="276"/>
      <c r="P584" s="52"/>
      <c r="Q584" s="13"/>
      <c r="S584" s="13"/>
    </row>
    <row r="585" spans="1:19" s="24" customFormat="1" ht="30" customHeight="1" thickBot="1" x14ac:dyDescent="0.35">
      <c r="A585" s="19"/>
      <c r="B585" s="40"/>
      <c r="C585" s="57"/>
      <c r="D585" s="314" t="s">
        <v>38</v>
      </c>
      <c r="E585" s="315"/>
      <c r="F585" s="315"/>
      <c r="G585" s="315"/>
      <c r="H585" s="315"/>
      <c r="I585" s="315"/>
      <c r="J585" s="316"/>
      <c r="K585" s="249"/>
      <c r="L585" s="23"/>
      <c r="M585" s="50"/>
      <c r="N585" s="242"/>
      <c r="O585" s="273">
        <f>J585</f>
        <v>0</v>
      </c>
      <c r="P585" s="52"/>
      <c r="Q585" s="13"/>
      <c r="S585" s="13"/>
    </row>
    <row r="586" spans="1:19" ht="15" thickBot="1" x14ac:dyDescent="0.35">
      <c r="A586" s="26"/>
      <c r="B586" s="32"/>
      <c r="C586" s="32"/>
      <c r="D586" s="48"/>
      <c r="E586" s="53"/>
      <c r="F586" s="1"/>
      <c r="G586" s="161"/>
      <c r="H586" s="17"/>
      <c r="I586" s="250"/>
      <c r="J586" s="240"/>
      <c r="K586" s="251"/>
      <c r="L586" s="23"/>
      <c r="M586" s="42"/>
      <c r="N586" s="240"/>
      <c r="O586" s="277"/>
      <c r="P586" s="66"/>
    </row>
    <row r="587" spans="1:19" ht="20.100000000000001" customHeight="1" thickBot="1" x14ac:dyDescent="0.35">
      <c r="A587" s="320" t="s">
        <v>51</v>
      </c>
      <c r="B587" s="321"/>
      <c r="C587" s="321"/>
      <c r="D587" s="322"/>
      <c r="E587" s="56"/>
      <c r="F587" s="1"/>
      <c r="G587" s="58"/>
      <c r="H587" s="2"/>
      <c r="I587" s="239"/>
      <c r="J587" s="240"/>
      <c r="K587" s="240"/>
      <c r="L587" s="23"/>
      <c r="M587" s="3"/>
      <c r="N587" s="240"/>
      <c r="O587" s="271"/>
      <c r="P587" s="52"/>
    </row>
    <row r="588" spans="1:19" ht="15" customHeight="1" x14ac:dyDescent="0.3">
      <c r="A588" s="26">
        <v>1</v>
      </c>
      <c r="B588" s="108"/>
      <c r="C588" s="27"/>
      <c r="D588" s="20" t="s">
        <v>162</v>
      </c>
      <c r="E588" s="54">
        <v>50</v>
      </c>
      <c r="F588" s="1">
        <v>0.1</v>
      </c>
      <c r="G588" s="58">
        <f>E588+(E588*F588)</f>
        <v>55</v>
      </c>
      <c r="H588" s="4" t="s">
        <v>9</v>
      </c>
      <c r="I588" s="242">
        <v>0</v>
      </c>
      <c r="J588" s="242">
        <f t="shared" ref="J588" si="510">I588*G588</f>
        <v>0</v>
      </c>
      <c r="K588" s="242">
        <f>$K$4</f>
        <v>121.60000000000001</v>
      </c>
      <c r="L588" s="23"/>
      <c r="M588" s="23">
        <f t="shared" ref="M588" si="511">L588*G588</f>
        <v>0</v>
      </c>
      <c r="N588" s="242">
        <f t="shared" ref="N588" si="512">M588*K588</f>
        <v>0</v>
      </c>
      <c r="O588" s="273">
        <f t="shared" ref="O588" si="513">J588+N588</f>
        <v>0</v>
      </c>
      <c r="P588" s="73"/>
    </row>
    <row r="589" spans="1:19" ht="15" thickBot="1" x14ac:dyDescent="0.35">
      <c r="A589" s="31"/>
      <c r="B589" s="33"/>
      <c r="C589" s="33"/>
      <c r="D589" s="8"/>
      <c r="E589" s="55"/>
      <c r="F589" s="14"/>
      <c r="G589" s="162"/>
      <c r="H589" s="15"/>
      <c r="I589" s="239"/>
      <c r="J589" s="240"/>
      <c r="K589" s="240"/>
      <c r="L589" s="23"/>
      <c r="M589" s="3"/>
      <c r="N589" s="240"/>
      <c r="O589" s="271"/>
      <c r="P589" s="52"/>
    </row>
    <row r="590" spans="1:19" ht="20.100000000000001" customHeight="1" thickBot="1" x14ac:dyDescent="0.35">
      <c r="A590" s="320" t="s">
        <v>165</v>
      </c>
      <c r="B590" s="321"/>
      <c r="C590" s="321"/>
      <c r="D590" s="322"/>
      <c r="E590" s="56"/>
      <c r="F590" s="1"/>
      <c r="G590" s="58"/>
      <c r="H590" s="2"/>
      <c r="I590" s="239"/>
      <c r="J590" s="240"/>
      <c r="K590" s="240"/>
      <c r="L590" s="23"/>
      <c r="M590" s="3"/>
      <c r="N590" s="240"/>
      <c r="O590" s="271"/>
      <c r="P590" s="52"/>
    </row>
    <row r="591" spans="1:19" s="24" customFormat="1" ht="15" customHeight="1" x14ac:dyDescent="0.3">
      <c r="A591" s="26">
        <v>1</v>
      </c>
      <c r="B591" s="107"/>
      <c r="C591" s="64"/>
      <c r="D591" s="20" t="s">
        <v>331</v>
      </c>
      <c r="E591" s="53">
        <v>732</v>
      </c>
      <c r="F591" s="21">
        <v>0.1</v>
      </c>
      <c r="G591" s="58">
        <f>E591+(E591*F591)</f>
        <v>805.2</v>
      </c>
      <c r="H591" s="22" t="s">
        <v>9</v>
      </c>
      <c r="I591" s="242">
        <v>0</v>
      </c>
      <c r="J591" s="242">
        <f>I591*G591</f>
        <v>0</v>
      </c>
      <c r="K591" s="242">
        <f t="shared" ref="K591:K601" si="514">$K$4</f>
        <v>121.60000000000001</v>
      </c>
      <c r="L591" s="23"/>
      <c r="M591" s="23">
        <f>L591*G591</f>
        <v>0</v>
      </c>
      <c r="N591" s="242">
        <f t="shared" ref="N591:N601" si="515">M591*K591</f>
        <v>0</v>
      </c>
      <c r="O591" s="273">
        <f>N591+J591</f>
        <v>0</v>
      </c>
      <c r="P591" s="65"/>
      <c r="Q591" s="13"/>
      <c r="S591" s="13"/>
    </row>
    <row r="592" spans="1:19" x14ac:dyDescent="0.3">
      <c r="A592" s="26"/>
      <c r="B592" s="107"/>
      <c r="C592" s="64"/>
      <c r="D592" s="20" t="s">
        <v>332</v>
      </c>
      <c r="E592" s="53">
        <v>9</v>
      </c>
      <c r="F592" s="199">
        <v>0</v>
      </c>
      <c r="G592" s="58">
        <f>E592+(E592*F592)</f>
        <v>9</v>
      </c>
      <c r="H592" s="22" t="s">
        <v>11</v>
      </c>
      <c r="I592" s="242">
        <v>0</v>
      </c>
      <c r="J592" s="242">
        <f>I592*G592</f>
        <v>0</v>
      </c>
      <c r="K592" s="242">
        <f>$K$4</f>
        <v>121.60000000000001</v>
      </c>
      <c r="L592" s="23"/>
      <c r="M592" s="23">
        <f>L592*G592</f>
        <v>0</v>
      </c>
      <c r="N592" s="242">
        <f>M592*K592</f>
        <v>0</v>
      </c>
      <c r="O592" s="273">
        <f>N592+J592</f>
        <v>0</v>
      </c>
      <c r="P592" s="65"/>
    </row>
    <row r="593" spans="1:16" x14ac:dyDescent="0.3">
      <c r="A593" s="26"/>
      <c r="B593" s="107"/>
      <c r="C593" s="64"/>
      <c r="D593" s="20" t="s">
        <v>333</v>
      </c>
      <c r="E593" s="53">
        <v>59</v>
      </c>
      <c r="F593" s="199">
        <v>0</v>
      </c>
      <c r="G593" s="58">
        <f>E593+(E593*F593)</f>
        <v>59</v>
      </c>
      <c r="H593" s="22" t="s">
        <v>11</v>
      </c>
      <c r="I593" s="242">
        <v>0</v>
      </c>
      <c r="J593" s="242">
        <f>I593*G593</f>
        <v>0</v>
      </c>
      <c r="K593" s="242">
        <f>$K$4</f>
        <v>121.60000000000001</v>
      </c>
      <c r="L593" s="23"/>
      <c r="M593" s="23">
        <f>L593*G593</f>
        <v>0</v>
      </c>
      <c r="N593" s="242">
        <f>M593*K593</f>
        <v>0</v>
      </c>
      <c r="O593" s="273">
        <f>N593+J593</f>
        <v>0</v>
      </c>
      <c r="P593" s="65"/>
    </row>
    <row r="594" spans="1:16" x14ac:dyDescent="0.3">
      <c r="A594" s="26"/>
      <c r="B594" s="107"/>
      <c r="C594" s="64"/>
      <c r="D594" s="20" t="s">
        <v>334</v>
      </c>
      <c r="E594" s="53">
        <v>88</v>
      </c>
      <c r="F594" s="199">
        <v>0</v>
      </c>
      <c r="G594" s="58">
        <f>E594+(E594*F594)</f>
        <v>88</v>
      </c>
      <c r="H594" s="22" t="s">
        <v>11</v>
      </c>
      <c r="I594" s="242">
        <v>0</v>
      </c>
      <c r="J594" s="242">
        <f>I594*G594</f>
        <v>0</v>
      </c>
      <c r="K594" s="242">
        <f>$K$4</f>
        <v>121.60000000000001</v>
      </c>
      <c r="L594" s="23"/>
      <c r="M594" s="23">
        <f>L594*G594</f>
        <v>0</v>
      </c>
      <c r="N594" s="242">
        <f>M594*K594</f>
        <v>0</v>
      </c>
      <c r="O594" s="273">
        <f>N594+J594</f>
        <v>0</v>
      </c>
      <c r="P594" s="65"/>
    </row>
    <row r="595" spans="1:16" x14ac:dyDescent="0.3">
      <c r="A595" s="26"/>
      <c r="B595" s="107"/>
      <c r="C595" s="64"/>
      <c r="D595" s="20" t="s">
        <v>335</v>
      </c>
      <c r="E595" s="53">
        <v>59</v>
      </c>
      <c r="F595" s="199">
        <v>0</v>
      </c>
      <c r="G595" s="58">
        <f>E595+(E595*F595)</f>
        <v>59</v>
      </c>
      <c r="H595" s="22" t="s">
        <v>11</v>
      </c>
      <c r="I595" s="242">
        <v>0</v>
      </c>
      <c r="J595" s="242">
        <f>I595*G595</f>
        <v>0</v>
      </c>
      <c r="K595" s="242">
        <f>$K$4</f>
        <v>121.60000000000001</v>
      </c>
      <c r="L595" s="23"/>
      <c r="M595" s="23">
        <f>L595*G595</f>
        <v>0</v>
      </c>
      <c r="N595" s="242">
        <f>M595*K595</f>
        <v>0</v>
      </c>
      <c r="O595" s="273">
        <f>N595+J595</f>
        <v>0</v>
      </c>
      <c r="P595" s="65"/>
    </row>
    <row r="596" spans="1:16" s="24" customFormat="1" x14ac:dyDescent="0.3">
      <c r="A596" s="26">
        <v>2</v>
      </c>
      <c r="B596" s="107"/>
      <c r="C596" s="9"/>
      <c r="D596" s="20" t="s">
        <v>336</v>
      </c>
      <c r="E596" s="53">
        <v>2079</v>
      </c>
      <c r="F596" s="21">
        <v>0.1</v>
      </c>
      <c r="G596" s="58">
        <f t="shared" ref="G596:G601" si="516">E596+(E596*F596)</f>
        <v>2286.9</v>
      </c>
      <c r="H596" s="22" t="s">
        <v>9</v>
      </c>
      <c r="I596" s="242">
        <v>0</v>
      </c>
      <c r="J596" s="242">
        <f t="shared" ref="J596:J601" si="517">I596*G596</f>
        <v>0</v>
      </c>
      <c r="K596" s="242">
        <f t="shared" si="514"/>
        <v>121.60000000000001</v>
      </c>
      <c r="L596" s="23"/>
      <c r="M596" s="23">
        <f t="shared" ref="M596:M601" si="518">L596*G596</f>
        <v>0</v>
      </c>
      <c r="N596" s="242">
        <f t="shared" si="515"/>
        <v>0</v>
      </c>
      <c r="O596" s="273">
        <f t="shared" ref="O596:O601" si="519">N596+J596</f>
        <v>0</v>
      </c>
      <c r="P596" s="65"/>
    </row>
    <row r="597" spans="1:16" x14ac:dyDescent="0.3">
      <c r="A597" s="26"/>
      <c r="B597" s="107"/>
      <c r="C597" s="9"/>
      <c r="D597" s="20" t="s">
        <v>337</v>
      </c>
      <c r="E597" s="53">
        <v>22</v>
      </c>
      <c r="F597" s="199">
        <v>0</v>
      </c>
      <c r="G597" s="58">
        <f>E597+(E597*F597)</f>
        <v>22</v>
      </c>
      <c r="H597" s="22" t="s">
        <v>11</v>
      </c>
      <c r="I597" s="242">
        <v>0</v>
      </c>
      <c r="J597" s="242">
        <f>I597*G597</f>
        <v>0</v>
      </c>
      <c r="K597" s="242">
        <f>$K$4</f>
        <v>121.60000000000001</v>
      </c>
      <c r="L597" s="23"/>
      <c r="M597" s="23">
        <f>L597*G597</f>
        <v>0</v>
      </c>
      <c r="N597" s="242">
        <f>M597*K597</f>
        <v>0</v>
      </c>
      <c r="O597" s="273">
        <f>N597+J597</f>
        <v>0</v>
      </c>
      <c r="P597" s="65"/>
    </row>
    <row r="598" spans="1:16" x14ac:dyDescent="0.3">
      <c r="A598" s="26"/>
      <c r="B598" s="107"/>
      <c r="C598" s="9"/>
      <c r="D598" s="20" t="s">
        <v>338</v>
      </c>
      <c r="E598" s="53">
        <v>167</v>
      </c>
      <c r="F598" s="199">
        <v>0</v>
      </c>
      <c r="G598" s="58">
        <f>E598+(E598*F598)</f>
        <v>167</v>
      </c>
      <c r="H598" s="22" t="s">
        <v>11</v>
      </c>
      <c r="I598" s="242">
        <v>0</v>
      </c>
      <c r="J598" s="242">
        <f>I598*G598</f>
        <v>0</v>
      </c>
      <c r="K598" s="242">
        <f>$K$4</f>
        <v>121.60000000000001</v>
      </c>
      <c r="L598" s="23"/>
      <c r="M598" s="23">
        <f>L598*G598</f>
        <v>0</v>
      </c>
      <c r="N598" s="242">
        <f>M598*K598</f>
        <v>0</v>
      </c>
      <c r="O598" s="273">
        <f>N598+J598</f>
        <v>0</v>
      </c>
      <c r="P598" s="65"/>
    </row>
    <row r="599" spans="1:16" x14ac:dyDescent="0.3">
      <c r="A599" s="26"/>
      <c r="B599" s="107"/>
      <c r="C599" s="9"/>
      <c r="D599" s="20" t="s">
        <v>339</v>
      </c>
      <c r="E599" s="53">
        <v>250</v>
      </c>
      <c r="F599" s="199">
        <v>0</v>
      </c>
      <c r="G599" s="58">
        <f>E599+(E599*F599)</f>
        <v>250</v>
      </c>
      <c r="H599" s="22" t="s">
        <v>11</v>
      </c>
      <c r="I599" s="242">
        <v>0</v>
      </c>
      <c r="J599" s="242">
        <f>I599*G599</f>
        <v>0</v>
      </c>
      <c r="K599" s="242">
        <f>$K$4</f>
        <v>121.60000000000001</v>
      </c>
      <c r="L599" s="23"/>
      <c r="M599" s="23">
        <f>L599*G599</f>
        <v>0</v>
      </c>
      <c r="N599" s="242">
        <f>M599*K599</f>
        <v>0</v>
      </c>
      <c r="O599" s="273">
        <f>N599+J599</f>
        <v>0</v>
      </c>
      <c r="P599" s="65"/>
    </row>
    <row r="600" spans="1:16" x14ac:dyDescent="0.3">
      <c r="A600" s="26"/>
      <c r="B600" s="107"/>
      <c r="C600" s="9"/>
      <c r="D600" s="20" t="s">
        <v>340</v>
      </c>
      <c r="E600" s="53">
        <v>167</v>
      </c>
      <c r="F600" s="199">
        <v>0</v>
      </c>
      <c r="G600" s="58">
        <f>E600+(E600*F600)</f>
        <v>167</v>
      </c>
      <c r="H600" s="22" t="s">
        <v>11</v>
      </c>
      <c r="I600" s="242">
        <v>0</v>
      </c>
      <c r="J600" s="242">
        <f>I600*G600</f>
        <v>0</v>
      </c>
      <c r="K600" s="242">
        <f>$K$4</f>
        <v>121.60000000000001</v>
      </c>
      <c r="L600" s="23"/>
      <c r="M600" s="23">
        <f>L600*G600</f>
        <v>0</v>
      </c>
      <c r="N600" s="242">
        <f>M600*K600</f>
        <v>0</v>
      </c>
      <c r="O600" s="273">
        <f>N600+J600</f>
        <v>0</v>
      </c>
      <c r="P600" s="65"/>
    </row>
    <row r="601" spans="1:16" s="24" customFormat="1" x14ac:dyDescent="0.3">
      <c r="A601" s="26">
        <v>3</v>
      </c>
      <c r="B601" s="107"/>
      <c r="C601" s="9"/>
      <c r="D601" s="20" t="s">
        <v>167</v>
      </c>
      <c r="E601" s="53">
        <v>622</v>
      </c>
      <c r="F601" s="213">
        <v>0.1</v>
      </c>
      <c r="G601" s="200">
        <f t="shared" si="516"/>
        <v>684.2</v>
      </c>
      <c r="H601" s="214" t="s">
        <v>9</v>
      </c>
      <c r="I601" s="242">
        <v>0</v>
      </c>
      <c r="J601" s="198">
        <f t="shared" si="517"/>
        <v>0</v>
      </c>
      <c r="K601" s="198">
        <f t="shared" si="514"/>
        <v>121.60000000000001</v>
      </c>
      <c r="L601" s="23"/>
      <c r="M601" s="201">
        <f t="shared" si="518"/>
        <v>0</v>
      </c>
      <c r="N601" s="198">
        <f t="shared" si="515"/>
        <v>0</v>
      </c>
      <c r="O601" s="274">
        <f t="shared" si="519"/>
        <v>0</v>
      </c>
      <c r="P601" s="65"/>
    </row>
    <row r="602" spans="1:16" ht="15" thickBot="1" x14ac:dyDescent="0.35">
      <c r="A602" s="31"/>
      <c r="B602" s="33"/>
      <c r="C602" s="33"/>
      <c r="D602" s="8"/>
      <c r="E602" s="55"/>
      <c r="F602" s="14"/>
      <c r="G602" s="162"/>
      <c r="H602" s="15"/>
      <c r="I602" s="239"/>
      <c r="J602" s="240"/>
      <c r="K602" s="240"/>
      <c r="L602" s="23"/>
      <c r="M602" s="3"/>
      <c r="N602" s="240"/>
      <c r="O602" s="271"/>
      <c r="P602" s="52"/>
    </row>
    <row r="603" spans="1:16" ht="20.100000000000001" customHeight="1" thickBot="1" x14ac:dyDescent="0.35">
      <c r="A603" s="320" t="s">
        <v>166</v>
      </c>
      <c r="B603" s="321"/>
      <c r="C603" s="321"/>
      <c r="D603" s="322"/>
      <c r="E603" s="56"/>
      <c r="F603" s="1"/>
      <c r="G603" s="58"/>
      <c r="H603" s="2"/>
      <c r="I603" s="239"/>
      <c r="J603" s="240"/>
      <c r="K603" s="240"/>
      <c r="L603" s="23"/>
      <c r="M603" s="3"/>
      <c r="N603" s="240"/>
      <c r="O603" s="271"/>
      <c r="P603" s="52"/>
    </row>
    <row r="604" spans="1:16" ht="15" customHeight="1" x14ac:dyDescent="0.3">
      <c r="A604" s="26">
        <v>1</v>
      </c>
      <c r="B604" s="108"/>
      <c r="C604" s="27"/>
      <c r="D604" s="20" t="s">
        <v>284</v>
      </c>
      <c r="E604" s="54">
        <v>4378</v>
      </c>
      <c r="F604" s="1">
        <v>0.1</v>
      </c>
      <c r="G604" s="58">
        <f>E604+(E604*F604)</f>
        <v>4815.8</v>
      </c>
      <c r="H604" s="4" t="s">
        <v>9</v>
      </c>
      <c r="I604" s="242">
        <v>0</v>
      </c>
      <c r="J604" s="242">
        <f t="shared" ref="J604:J605" si="520">I604*G604</f>
        <v>0</v>
      </c>
      <c r="K604" s="242">
        <f>$K$4</f>
        <v>121.60000000000001</v>
      </c>
      <c r="L604" s="23"/>
      <c r="M604" s="23">
        <f t="shared" ref="M604:M605" si="521">L604*G604</f>
        <v>0</v>
      </c>
      <c r="N604" s="242">
        <f t="shared" ref="N604:N605" si="522">M604*K604</f>
        <v>0</v>
      </c>
      <c r="O604" s="273">
        <f t="shared" ref="O604:O605" si="523">J604+N604</f>
        <v>0</v>
      </c>
      <c r="P604" s="73"/>
    </row>
    <row r="605" spans="1:16" ht="15" customHeight="1" x14ac:dyDescent="0.3">
      <c r="A605" s="26">
        <v>2</v>
      </c>
      <c r="B605" s="107"/>
      <c r="C605" s="27"/>
      <c r="D605" s="299" t="s">
        <v>421</v>
      </c>
      <c r="E605" s="54">
        <v>2189</v>
      </c>
      <c r="F605" s="1">
        <v>0.1</v>
      </c>
      <c r="G605" s="58">
        <f>E605+(E605*F605)</f>
        <v>2407.9</v>
      </c>
      <c r="H605" s="4" t="s">
        <v>9</v>
      </c>
      <c r="I605" s="242">
        <v>0</v>
      </c>
      <c r="J605" s="242">
        <f t="shared" si="520"/>
        <v>0</v>
      </c>
      <c r="K605" s="242">
        <f t="shared" ref="K605" si="524">$K$4</f>
        <v>121.60000000000001</v>
      </c>
      <c r="L605" s="23"/>
      <c r="M605" s="23">
        <f t="shared" si="521"/>
        <v>0</v>
      </c>
      <c r="N605" s="242">
        <f t="shared" si="522"/>
        <v>0</v>
      </c>
      <c r="O605" s="273">
        <f t="shared" si="523"/>
        <v>0</v>
      </c>
      <c r="P605" s="73"/>
    </row>
    <row r="606" spans="1:16" ht="15" thickBot="1" x14ac:dyDescent="0.35">
      <c r="A606" s="31"/>
      <c r="B606" s="33"/>
      <c r="C606" s="33"/>
      <c r="D606" s="8"/>
      <c r="E606" s="55"/>
      <c r="F606" s="14"/>
      <c r="G606" s="162"/>
      <c r="H606" s="15"/>
      <c r="I606" s="239"/>
      <c r="J606" s="240"/>
      <c r="K606" s="240"/>
      <c r="L606" s="23"/>
      <c r="M606" s="3"/>
      <c r="N606" s="240"/>
      <c r="O606" s="271"/>
      <c r="P606" s="52"/>
    </row>
    <row r="607" spans="1:16" ht="20.100000000000001" customHeight="1" thickBot="1" x14ac:dyDescent="0.35">
      <c r="A607" s="320" t="s">
        <v>52</v>
      </c>
      <c r="B607" s="321"/>
      <c r="C607" s="321"/>
      <c r="D607" s="322"/>
      <c r="E607" s="56"/>
      <c r="F607" s="1"/>
      <c r="G607" s="58"/>
      <c r="H607" s="2"/>
      <c r="I607" s="239"/>
      <c r="J607" s="240"/>
      <c r="K607" s="240"/>
      <c r="L607" s="23"/>
      <c r="M607" s="3"/>
      <c r="N607" s="240"/>
      <c r="O607" s="271"/>
      <c r="P607" s="52"/>
    </row>
    <row r="608" spans="1:16" s="24" customFormat="1" x14ac:dyDescent="0.3">
      <c r="A608" s="26">
        <v>1</v>
      </c>
      <c r="B608" s="107"/>
      <c r="C608" s="9"/>
      <c r="D608" s="20" t="s">
        <v>341</v>
      </c>
      <c r="E608" s="53">
        <v>40</v>
      </c>
      <c r="F608" s="21">
        <v>0.1</v>
      </c>
      <c r="G608" s="58">
        <f t="shared" ref="G608:G613" si="525">E608+(E608*F608)</f>
        <v>44</v>
      </c>
      <c r="H608" s="22" t="s">
        <v>9</v>
      </c>
      <c r="I608" s="242">
        <v>0</v>
      </c>
      <c r="J608" s="242">
        <f t="shared" ref="J608:J613" si="526">I608*G608</f>
        <v>0</v>
      </c>
      <c r="K608" s="242">
        <f t="shared" ref="K608:K613" si="527">$K$4</f>
        <v>121.60000000000001</v>
      </c>
      <c r="L608" s="23"/>
      <c r="M608" s="23">
        <f t="shared" ref="M608:M613" si="528">L608*G608</f>
        <v>0</v>
      </c>
      <c r="N608" s="242">
        <f t="shared" ref="N608:N613" si="529">M608*K608</f>
        <v>0</v>
      </c>
      <c r="O608" s="273">
        <f t="shared" ref="O608:O613" si="530">N608+J608</f>
        <v>0</v>
      </c>
      <c r="P608" s="65"/>
    </row>
    <row r="609" spans="1:16" x14ac:dyDescent="0.3">
      <c r="A609" s="26"/>
      <c r="B609" s="107"/>
      <c r="C609" s="9"/>
      <c r="D609" s="20" t="s">
        <v>342</v>
      </c>
      <c r="E609" s="53">
        <v>1</v>
      </c>
      <c r="F609" s="199">
        <v>0</v>
      </c>
      <c r="G609" s="58">
        <f>E609+(E609*F609)</f>
        <v>1</v>
      </c>
      <c r="H609" s="22" t="s">
        <v>11</v>
      </c>
      <c r="I609" s="242">
        <v>0</v>
      </c>
      <c r="J609" s="242">
        <f>I609*G609</f>
        <v>0</v>
      </c>
      <c r="K609" s="242">
        <f>$K$4</f>
        <v>121.60000000000001</v>
      </c>
      <c r="L609" s="23"/>
      <c r="M609" s="23">
        <f>L609*G609</f>
        <v>0</v>
      </c>
      <c r="N609" s="242">
        <f>M609*K609</f>
        <v>0</v>
      </c>
      <c r="O609" s="273">
        <f>N609+J609</f>
        <v>0</v>
      </c>
      <c r="P609" s="65"/>
    </row>
    <row r="610" spans="1:16" x14ac:dyDescent="0.3">
      <c r="A610" s="26"/>
      <c r="B610" s="107"/>
      <c r="C610" s="9"/>
      <c r="D610" s="20" t="s">
        <v>343</v>
      </c>
      <c r="E610" s="53">
        <v>4</v>
      </c>
      <c r="F610" s="199">
        <v>0</v>
      </c>
      <c r="G610" s="58">
        <f>E610+(E610*F610)</f>
        <v>4</v>
      </c>
      <c r="H610" s="22" t="s">
        <v>11</v>
      </c>
      <c r="I610" s="242">
        <v>0</v>
      </c>
      <c r="J610" s="242">
        <f>I610*G610</f>
        <v>0</v>
      </c>
      <c r="K610" s="242">
        <f>$K$4</f>
        <v>121.60000000000001</v>
      </c>
      <c r="L610" s="23"/>
      <c r="M610" s="23">
        <f>L610*G610</f>
        <v>0</v>
      </c>
      <c r="N610" s="242">
        <f>M610*K610</f>
        <v>0</v>
      </c>
      <c r="O610" s="273">
        <f>N610+J610</f>
        <v>0</v>
      </c>
      <c r="P610" s="65"/>
    </row>
    <row r="611" spans="1:16" x14ac:dyDescent="0.3">
      <c r="A611" s="26"/>
      <c r="B611" s="107"/>
      <c r="C611" s="9"/>
      <c r="D611" s="20" t="s">
        <v>344</v>
      </c>
      <c r="E611" s="53">
        <v>5</v>
      </c>
      <c r="F611" s="199">
        <v>0</v>
      </c>
      <c r="G611" s="58">
        <f>E611+(E611*F611)</f>
        <v>5</v>
      </c>
      <c r="H611" s="22" t="s">
        <v>11</v>
      </c>
      <c r="I611" s="242">
        <v>0</v>
      </c>
      <c r="J611" s="242">
        <f>I611*G611</f>
        <v>0</v>
      </c>
      <c r="K611" s="242">
        <f>$K$4</f>
        <v>121.60000000000001</v>
      </c>
      <c r="L611" s="23"/>
      <c r="M611" s="23">
        <f>L611*G611</f>
        <v>0</v>
      </c>
      <c r="N611" s="242">
        <f>M611*K611</f>
        <v>0</v>
      </c>
      <c r="O611" s="273">
        <f>N611+J611</f>
        <v>0</v>
      </c>
      <c r="P611" s="65"/>
    </row>
    <row r="612" spans="1:16" x14ac:dyDescent="0.3">
      <c r="A612" s="26"/>
      <c r="B612" s="107"/>
      <c r="C612" s="9"/>
      <c r="D612" s="20" t="s">
        <v>345</v>
      </c>
      <c r="E612" s="53">
        <v>4</v>
      </c>
      <c r="F612" s="199">
        <v>0</v>
      </c>
      <c r="G612" s="58">
        <f>E612+(E612*F612)</f>
        <v>4</v>
      </c>
      <c r="H612" s="22" t="s">
        <v>11</v>
      </c>
      <c r="I612" s="242">
        <v>0</v>
      </c>
      <c r="J612" s="242">
        <f>I612*G612</f>
        <v>0</v>
      </c>
      <c r="K612" s="242">
        <f>$K$4</f>
        <v>121.60000000000001</v>
      </c>
      <c r="L612" s="23"/>
      <c r="M612" s="23">
        <f>L612*G612</f>
        <v>0</v>
      </c>
      <c r="N612" s="242">
        <f>M612*K612</f>
        <v>0</v>
      </c>
      <c r="O612" s="273">
        <f>N612+J612</f>
        <v>0</v>
      </c>
      <c r="P612" s="65"/>
    </row>
    <row r="613" spans="1:16" s="24" customFormat="1" x14ac:dyDescent="0.3">
      <c r="A613" s="26">
        <v>2</v>
      </c>
      <c r="B613" s="107"/>
      <c r="C613" s="9"/>
      <c r="D613" s="20" t="s">
        <v>352</v>
      </c>
      <c r="E613" s="53">
        <v>10</v>
      </c>
      <c r="F613" s="21">
        <v>0.1</v>
      </c>
      <c r="G613" s="58">
        <f t="shared" si="525"/>
        <v>11</v>
      </c>
      <c r="H613" s="22" t="s">
        <v>9</v>
      </c>
      <c r="I613" s="242">
        <v>0</v>
      </c>
      <c r="J613" s="242">
        <f t="shared" si="526"/>
        <v>0</v>
      </c>
      <c r="K613" s="242">
        <f t="shared" si="527"/>
        <v>121.60000000000001</v>
      </c>
      <c r="L613" s="23"/>
      <c r="M613" s="23">
        <f t="shared" si="528"/>
        <v>0</v>
      </c>
      <c r="N613" s="242">
        <f t="shared" si="529"/>
        <v>0</v>
      </c>
      <c r="O613" s="273">
        <f t="shared" si="530"/>
        <v>0</v>
      </c>
      <c r="P613" s="65"/>
    </row>
    <row r="614" spans="1:16" x14ac:dyDescent="0.3">
      <c r="A614" s="26"/>
      <c r="B614" s="107"/>
      <c r="C614" s="9"/>
      <c r="D614" s="20" t="s">
        <v>353</v>
      </c>
      <c r="E614" s="53">
        <v>1</v>
      </c>
      <c r="F614" s="199">
        <v>0</v>
      </c>
      <c r="G614" s="58">
        <f t="shared" ref="G614:G619" si="531">E614+(E614*F614)</f>
        <v>1</v>
      </c>
      <c r="H614" s="22" t="s">
        <v>11</v>
      </c>
      <c r="I614" s="242">
        <v>0</v>
      </c>
      <c r="J614" s="242">
        <f t="shared" ref="J614:J619" si="532">I614*G614</f>
        <v>0</v>
      </c>
      <c r="K614" s="242">
        <f t="shared" ref="K614:K619" si="533">$K$4</f>
        <v>121.60000000000001</v>
      </c>
      <c r="L614" s="23"/>
      <c r="M614" s="23">
        <f t="shared" ref="M614:M619" si="534">L614*G614</f>
        <v>0</v>
      </c>
      <c r="N614" s="242">
        <f t="shared" ref="N614:N619" si="535">M614*K614</f>
        <v>0</v>
      </c>
      <c r="O614" s="273">
        <f t="shared" ref="O614:O619" si="536">N614+J614</f>
        <v>0</v>
      </c>
      <c r="P614" s="65"/>
    </row>
    <row r="615" spans="1:16" x14ac:dyDescent="0.3">
      <c r="A615" s="26"/>
      <c r="B615" s="107"/>
      <c r="C615" s="9"/>
      <c r="D615" s="20" t="s">
        <v>354</v>
      </c>
      <c r="E615" s="53">
        <v>3</v>
      </c>
      <c r="F615" s="199">
        <v>0</v>
      </c>
      <c r="G615" s="58">
        <f t="shared" si="531"/>
        <v>3</v>
      </c>
      <c r="H615" s="22" t="s">
        <v>11</v>
      </c>
      <c r="I615" s="242">
        <v>0</v>
      </c>
      <c r="J615" s="242">
        <f t="shared" si="532"/>
        <v>0</v>
      </c>
      <c r="K615" s="242">
        <f t="shared" si="533"/>
        <v>121.60000000000001</v>
      </c>
      <c r="L615" s="23"/>
      <c r="M615" s="23">
        <f t="shared" si="534"/>
        <v>0</v>
      </c>
      <c r="N615" s="242">
        <f t="shared" si="535"/>
        <v>0</v>
      </c>
      <c r="O615" s="273">
        <f t="shared" si="536"/>
        <v>0</v>
      </c>
      <c r="P615" s="65"/>
    </row>
    <row r="616" spans="1:16" x14ac:dyDescent="0.3">
      <c r="A616" s="26"/>
      <c r="B616" s="107"/>
      <c r="C616" s="9"/>
      <c r="D616" s="20" t="s">
        <v>355</v>
      </c>
      <c r="E616" s="53">
        <v>1</v>
      </c>
      <c r="F616" s="199">
        <v>0</v>
      </c>
      <c r="G616" s="58">
        <f t="shared" si="531"/>
        <v>1</v>
      </c>
      <c r="H616" s="22" t="s">
        <v>11</v>
      </c>
      <c r="I616" s="242">
        <v>0</v>
      </c>
      <c r="J616" s="242">
        <f t="shared" si="532"/>
        <v>0</v>
      </c>
      <c r="K616" s="242">
        <f t="shared" si="533"/>
        <v>121.60000000000001</v>
      </c>
      <c r="L616" s="23"/>
      <c r="M616" s="23">
        <f t="shared" si="534"/>
        <v>0</v>
      </c>
      <c r="N616" s="242">
        <f t="shared" si="535"/>
        <v>0</v>
      </c>
      <c r="O616" s="273">
        <f t="shared" si="536"/>
        <v>0</v>
      </c>
      <c r="P616" s="65"/>
    </row>
    <row r="617" spans="1:16" x14ac:dyDescent="0.3">
      <c r="A617" s="26"/>
      <c r="B617" s="107"/>
      <c r="C617" s="9"/>
      <c r="D617" s="20" t="s">
        <v>356</v>
      </c>
      <c r="E617" s="53">
        <v>1</v>
      </c>
      <c r="F617" s="199">
        <v>0</v>
      </c>
      <c r="G617" s="58">
        <f t="shared" si="531"/>
        <v>1</v>
      </c>
      <c r="H617" s="22" t="s">
        <v>11</v>
      </c>
      <c r="I617" s="242">
        <v>0</v>
      </c>
      <c r="J617" s="242">
        <f t="shared" si="532"/>
        <v>0</v>
      </c>
      <c r="K617" s="242">
        <f t="shared" si="533"/>
        <v>121.60000000000001</v>
      </c>
      <c r="L617" s="23"/>
      <c r="M617" s="23">
        <f t="shared" si="534"/>
        <v>0</v>
      </c>
      <c r="N617" s="242">
        <f t="shared" si="535"/>
        <v>0</v>
      </c>
      <c r="O617" s="273">
        <f t="shared" si="536"/>
        <v>0</v>
      </c>
      <c r="P617" s="65"/>
    </row>
    <row r="618" spans="1:16" x14ac:dyDescent="0.3">
      <c r="A618" s="26"/>
      <c r="B618" s="107"/>
      <c r="C618" s="9"/>
      <c r="D618" s="20" t="s">
        <v>350</v>
      </c>
      <c r="E618" s="53">
        <v>4</v>
      </c>
      <c r="F618" s="199">
        <v>0</v>
      </c>
      <c r="G618" s="58">
        <f t="shared" si="531"/>
        <v>4</v>
      </c>
      <c r="H618" s="22" t="s">
        <v>11</v>
      </c>
      <c r="I618" s="242">
        <v>0</v>
      </c>
      <c r="J618" s="242">
        <f t="shared" si="532"/>
        <v>0</v>
      </c>
      <c r="K618" s="242">
        <f t="shared" si="533"/>
        <v>121.60000000000001</v>
      </c>
      <c r="L618" s="23"/>
      <c r="M618" s="23">
        <f t="shared" si="534"/>
        <v>0</v>
      </c>
      <c r="N618" s="242">
        <f t="shared" si="535"/>
        <v>0</v>
      </c>
      <c r="O618" s="273">
        <f t="shared" si="536"/>
        <v>0</v>
      </c>
      <c r="P618" s="65"/>
    </row>
    <row r="619" spans="1:16" x14ac:dyDescent="0.3">
      <c r="A619" s="26"/>
      <c r="B619" s="107"/>
      <c r="C619" s="9"/>
      <c r="D619" s="20" t="s">
        <v>351</v>
      </c>
      <c r="E619" s="53">
        <v>4</v>
      </c>
      <c r="F619" s="199">
        <v>0</v>
      </c>
      <c r="G619" s="58">
        <f t="shared" si="531"/>
        <v>4</v>
      </c>
      <c r="H619" s="22" t="s">
        <v>11</v>
      </c>
      <c r="I619" s="242">
        <v>0</v>
      </c>
      <c r="J619" s="242">
        <f t="shared" si="532"/>
        <v>0</v>
      </c>
      <c r="K619" s="242">
        <f t="shared" si="533"/>
        <v>121.60000000000001</v>
      </c>
      <c r="L619" s="23"/>
      <c r="M619" s="23">
        <f t="shared" si="534"/>
        <v>0</v>
      </c>
      <c r="N619" s="242">
        <f t="shared" si="535"/>
        <v>0</v>
      </c>
      <c r="O619" s="273">
        <f t="shared" si="536"/>
        <v>0</v>
      </c>
      <c r="P619" s="65"/>
    </row>
    <row r="620" spans="1:16" ht="15" thickBot="1" x14ac:dyDescent="0.35">
      <c r="A620" s="31"/>
      <c r="B620" s="33"/>
      <c r="C620" s="33"/>
      <c r="D620" s="8"/>
      <c r="E620" s="55"/>
      <c r="F620" s="14"/>
      <c r="G620" s="162"/>
      <c r="H620" s="15"/>
      <c r="I620" s="239"/>
      <c r="J620" s="240"/>
      <c r="K620" s="240"/>
      <c r="L620" s="23"/>
      <c r="M620" s="3"/>
      <c r="N620" s="240"/>
      <c r="O620" s="271"/>
      <c r="P620" s="52"/>
    </row>
    <row r="621" spans="1:16" ht="20.100000000000001" customHeight="1" thickBot="1" x14ac:dyDescent="0.35">
      <c r="A621" s="320" t="s">
        <v>53</v>
      </c>
      <c r="B621" s="321"/>
      <c r="C621" s="321"/>
      <c r="D621" s="322"/>
      <c r="E621" s="56"/>
      <c r="F621" s="1"/>
      <c r="G621" s="58"/>
      <c r="H621" s="2"/>
      <c r="I621" s="239"/>
      <c r="J621" s="240"/>
      <c r="K621" s="240"/>
      <c r="L621" s="23"/>
      <c r="M621" s="3"/>
      <c r="N621" s="240"/>
      <c r="O621" s="271"/>
      <c r="P621" s="52"/>
    </row>
    <row r="622" spans="1:16" ht="15" customHeight="1" x14ac:dyDescent="0.3">
      <c r="A622" s="26">
        <v>1</v>
      </c>
      <c r="B622" s="107"/>
      <c r="C622" s="27"/>
      <c r="D622" s="20" t="s">
        <v>290</v>
      </c>
      <c r="E622" s="54">
        <v>30</v>
      </c>
      <c r="F622" s="1">
        <v>0.1</v>
      </c>
      <c r="G622" s="58">
        <f>E622+(E622*F622)</f>
        <v>33</v>
      </c>
      <c r="H622" s="4" t="s">
        <v>9</v>
      </c>
      <c r="I622" s="242">
        <v>0</v>
      </c>
      <c r="J622" s="242">
        <f t="shared" ref="J622:J623" si="537">I622*G622</f>
        <v>0</v>
      </c>
      <c r="K622" s="242">
        <f t="shared" ref="K622:K623" si="538">$K$4</f>
        <v>121.60000000000001</v>
      </c>
      <c r="L622" s="23"/>
      <c r="M622" s="23">
        <f t="shared" ref="M622:M623" si="539">L622*G622</f>
        <v>0</v>
      </c>
      <c r="N622" s="242">
        <f t="shared" ref="N622:N623" si="540">M622*K622</f>
        <v>0</v>
      </c>
      <c r="O622" s="273">
        <f t="shared" ref="O622:O623" si="541">J622+N622</f>
        <v>0</v>
      </c>
      <c r="P622" s="73"/>
    </row>
    <row r="623" spans="1:16" ht="15" customHeight="1" x14ac:dyDescent="0.3">
      <c r="A623" s="26">
        <v>2</v>
      </c>
      <c r="B623" s="107"/>
      <c r="C623" s="27"/>
      <c r="D623" s="20" t="s">
        <v>289</v>
      </c>
      <c r="E623" s="53">
        <v>120</v>
      </c>
      <c r="F623" s="1">
        <v>0.1</v>
      </c>
      <c r="G623" s="58">
        <f t="shared" ref="G623" si="542">E623+(E623*F623)</f>
        <v>132</v>
      </c>
      <c r="H623" s="4" t="s">
        <v>9</v>
      </c>
      <c r="I623" s="242">
        <v>0</v>
      </c>
      <c r="J623" s="242">
        <f t="shared" si="537"/>
        <v>0</v>
      </c>
      <c r="K623" s="242">
        <f t="shared" si="538"/>
        <v>121.60000000000001</v>
      </c>
      <c r="L623" s="23"/>
      <c r="M623" s="23">
        <f t="shared" si="539"/>
        <v>0</v>
      </c>
      <c r="N623" s="242">
        <f t="shared" si="540"/>
        <v>0</v>
      </c>
      <c r="O623" s="273">
        <f t="shared" si="541"/>
        <v>0</v>
      </c>
      <c r="P623" s="73"/>
    </row>
    <row r="624" spans="1:16" ht="15" thickBot="1" x14ac:dyDescent="0.35">
      <c r="A624" s="26"/>
      <c r="B624" s="32"/>
      <c r="C624" s="32"/>
      <c r="D624" s="48"/>
      <c r="E624" s="53"/>
      <c r="F624" s="1"/>
      <c r="G624" s="161"/>
      <c r="H624" s="17"/>
      <c r="I624" s="250"/>
      <c r="J624" s="240"/>
      <c r="K624" s="251"/>
      <c r="L624" s="23"/>
      <c r="M624" s="42"/>
      <c r="N624" s="240"/>
      <c r="O624" s="277"/>
      <c r="P624" s="66"/>
    </row>
    <row r="625" spans="1:16" ht="20.100000000000001" customHeight="1" thickBot="1" x14ac:dyDescent="0.35">
      <c r="A625" s="320" t="s">
        <v>17</v>
      </c>
      <c r="B625" s="321"/>
      <c r="C625" s="321"/>
      <c r="D625" s="322" t="s">
        <v>17</v>
      </c>
      <c r="E625" s="56"/>
      <c r="F625" s="1"/>
      <c r="G625" s="58"/>
      <c r="H625" s="2"/>
      <c r="I625" s="239"/>
      <c r="J625" s="240"/>
      <c r="K625" s="240"/>
      <c r="L625" s="23"/>
      <c r="M625" s="3"/>
      <c r="N625" s="240"/>
      <c r="O625" s="271"/>
      <c r="P625" s="52"/>
    </row>
    <row r="626" spans="1:16" x14ac:dyDescent="0.3">
      <c r="A626" s="26">
        <v>1</v>
      </c>
      <c r="B626" s="107"/>
      <c r="C626" s="27"/>
      <c r="D626" s="12" t="s">
        <v>268</v>
      </c>
      <c r="E626" s="101">
        <v>2</v>
      </c>
      <c r="F626" s="199">
        <v>0</v>
      </c>
      <c r="G626" s="200">
        <f t="shared" ref="G626" si="543">E626+(E626*F626)</f>
        <v>2</v>
      </c>
      <c r="H626" s="153" t="s">
        <v>11</v>
      </c>
      <c r="I626" s="242">
        <v>0</v>
      </c>
      <c r="J626" s="254">
        <f>I626*G626</f>
        <v>0</v>
      </c>
      <c r="K626" s="198">
        <f t="shared" ref="K626:K631" si="544">$K$4</f>
        <v>121.60000000000001</v>
      </c>
      <c r="L626" s="23"/>
      <c r="M626" s="215">
        <f>L626*G626</f>
        <v>0</v>
      </c>
      <c r="N626" s="198">
        <f t="shared" ref="N626" si="545">M626*K626</f>
        <v>0</v>
      </c>
      <c r="O626" s="274">
        <f t="shared" ref="O626:O631" si="546">J626+N626</f>
        <v>0</v>
      </c>
      <c r="P626" s="65"/>
    </row>
    <row r="627" spans="1:16" x14ac:dyDescent="0.3">
      <c r="A627" s="26"/>
      <c r="B627" s="107"/>
      <c r="C627" s="27"/>
      <c r="D627" s="5" t="s">
        <v>390</v>
      </c>
      <c r="E627" s="101">
        <v>2</v>
      </c>
      <c r="F627" s="1">
        <v>0</v>
      </c>
      <c r="G627" s="58">
        <f>E627+(E627*F627)</f>
        <v>2</v>
      </c>
      <c r="H627" s="4" t="s">
        <v>11</v>
      </c>
      <c r="I627" s="242">
        <v>0</v>
      </c>
      <c r="J627" s="230">
        <f t="shared" ref="J627:J631" si="547">I627*G627</f>
        <v>0</v>
      </c>
      <c r="K627" s="198">
        <f t="shared" si="544"/>
        <v>121.60000000000001</v>
      </c>
      <c r="L627" s="23"/>
      <c r="M627" s="23">
        <f t="shared" ref="M627:M631" si="548">L627*G627</f>
        <v>0</v>
      </c>
      <c r="N627" s="231">
        <f>M627*K627</f>
        <v>0</v>
      </c>
      <c r="O627" s="279">
        <f t="shared" si="546"/>
        <v>0</v>
      </c>
      <c r="P627" s="65"/>
    </row>
    <row r="628" spans="1:16" x14ac:dyDescent="0.3">
      <c r="A628" s="26"/>
      <c r="B628" s="107"/>
      <c r="C628" s="27"/>
      <c r="D628" s="12" t="s">
        <v>391</v>
      </c>
      <c r="E628" s="101">
        <v>2</v>
      </c>
      <c r="F628" s="1">
        <v>0</v>
      </c>
      <c r="G628" s="58">
        <f>E628+(E628*F628)</f>
        <v>2</v>
      </c>
      <c r="H628" s="4" t="s">
        <v>11</v>
      </c>
      <c r="I628" s="242">
        <v>0</v>
      </c>
      <c r="J628" s="230">
        <f t="shared" si="547"/>
        <v>0</v>
      </c>
      <c r="K628" s="198">
        <f t="shared" si="544"/>
        <v>121.60000000000001</v>
      </c>
      <c r="L628" s="23"/>
      <c r="M628" s="23">
        <f t="shared" si="548"/>
        <v>0</v>
      </c>
      <c r="N628" s="231">
        <f>M628*K628</f>
        <v>0</v>
      </c>
      <c r="O628" s="279">
        <f t="shared" si="546"/>
        <v>0</v>
      </c>
      <c r="P628" s="65"/>
    </row>
    <row r="629" spans="1:16" x14ac:dyDescent="0.3">
      <c r="A629" s="26"/>
      <c r="B629" s="107"/>
      <c r="C629" s="27"/>
      <c r="D629" s="12" t="s">
        <v>392</v>
      </c>
      <c r="E629" s="101">
        <v>2</v>
      </c>
      <c r="F629" s="1">
        <v>0</v>
      </c>
      <c r="G629" s="58">
        <f>E629+(E629*F629)</f>
        <v>2</v>
      </c>
      <c r="H629" s="4" t="s">
        <v>11</v>
      </c>
      <c r="I629" s="242">
        <v>0</v>
      </c>
      <c r="J629" s="230">
        <f t="shared" si="547"/>
        <v>0</v>
      </c>
      <c r="K629" s="198">
        <f t="shared" si="544"/>
        <v>121.60000000000001</v>
      </c>
      <c r="L629" s="23"/>
      <c r="M629" s="23">
        <f t="shared" si="548"/>
        <v>0</v>
      </c>
      <c r="N629" s="231">
        <f>M629*K629</f>
        <v>0</v>
      </c>
      <c r="O629" s="279">
        <f t="shared" si="546"/>
        <v>0</v>
      </c>
      <c r="P629" s="65"/>
    </row>
    <row r="630" spans="1:16" x14ac:dyDescent="0.3">
      <c r="A630" s="26"/>
      <c r="B630" s="107"/>
      <c r="C630" s="27"/>
      <c r="D630" s="12" t="s">
        <v>393</v>
      </c>
      <c r="E630" s="101">
        <v>4</v>
      </c>
      <c r="F630" s="1">
        <v>0</v>
      </c>
      <c r="G630" s="58">
        <f>E630+(E630*F630)</f>
        <v>4</v>
      </c>
      <c r="H630" s="4" t="s">
        <v>11</v>
      </c>
      <c r="I630" s="242">
        <v>0</v>
      </c>
      <c r="J630" s="230">
        <f t="shared" si="547"/>
        <v>0</v>
      </c>
      <c r="K630" s="198">
        <f t="shared" si="544"/>
        <v>121.60000000000001</v>
      </c>
      <c r="L630" s="23"/>
      <c r="M630" s="23">
        <f t="shared" si="548"/>
        <v>0</v>
      </c>
      <c r="N630" s="231">
        <f>M630*K630</f>
        <v>0</v>
      </c>
      <c r="O630" s="279">
        <f t="shared" si="546"/>
        <v>0</v>
      </c>
      <c r="P630" s="65"/>
    </row>
    <row r="631" spans="1:16" x14ac:dyDescent="0.3">
      <c r="A631" s="26"/>
      <c r="B631" s="107"/>
      <c r="C631" s="27"/>
      <c r="D631" s="12" t="s">
        <v>400</v>
      </c>
      <c r="E631" s="101">
        <v>2</v>
      </c>
      <c r="F631" s="1">
        <v>0</v>
      </c>
      <c r="G631" s="58">
        <f>E631+(E631*F631)</f>
        <v>2</v>
      </c>
      <c r="H631" s="4" t="s">
        <v>11</v>
      </c>
      <c r="I631" s="242">
        <v>0</v>
      </c>
      <c r="J631" s="230">
        <f t="shared" si="547"/>
        <v>0</v>
      </c>
      <c r="K631" s="198">
        <f t="shared" si="544"/>
        <v>121.60000000000001</v>
      </c>
      <c r="L631" s="23"/>
      <c r="M631" s="23">
        <f t="shared" si="548"/>
        <v>0</v>
      </c>
      <c r="N631" s="231">
        <f>M631*K631</f>
        <v>0</v>
      </c>
      <c r="O631" s="279">
        <f t="shared" si="546"/>
        <v>0</v>
      </c>
      <c r="P631" s="65"/>
    </row>
    <row r="632" spans="1:16" ht="15" thickBot="1" x14ac:dyDescent="0.35">
      <c r="A632" s="26"/>
      <c r="B632" s="32"/>
      <c r="C632" s="32"/>
      <c r="D632" s="48"/>
      <c r="E632" s="53"/>
      <c r="F632" s="199"/>
      <c r="G632" s="210"/>
      <c r="H632" s="226"/>
      <c r="I632" s="261"/>
      <c r="J632" s="197"/>
      <c r="K632" s="262"/>
      <c r="L632" s="23"/>
      <c r="M632" s="228"/>
      <c r="N632" s="197"/>
      <c r="O632" s="276"/>
      <c r="P632" s="66"/>
    </row>
    <row r="633" spans="1:16" ht="20.100000000000001" customHeight="1" thickBot="1" x14ac:dyDescent="0.35">
      <c r="A633" s="320" t="s">
        <v>23</v>
      </c>
      <c r="B633" s="321"/>
      <c r="C633" s="321"/>
      <c r="D633" s="322" t="s">
        <v>17</v>
      </c>
      <c r="E633" s="56"/>
      <c r="F633" s="199"/>
      <c r="G633" s="200"/>
      <c r="H633" s="202"/>
      <c r="I633" s="246"/>
      <c r="J633" s="197"/>
      <c r="K633" s="197"/>
      <c r="L633" s="23"/>
      <c r="M633" s="35"/>
      <c r="N633" s="197"/>
      <c r="O633" s="275"/>
      <c r="P633" s="52"/>
    </row>
    <row r="634" spans="1:16" x14ac:dyDescent="0.3">
      <c r="A634" s="31">
        <v>1</v>
      </c>
      <c r="B634" s="107"/>
      <c r="C634" s="90"/>
      <c r="D634" s="12" t="s">
        <v>250</v>
      </c>
      <c r="E634" s="101">
        <v>3</v>
      </c>
      <c r="F634" s="199">
        <v>0</v>
      </c>
      <c r="G634" s="200">
        <f t="shared" ref="G634:G637" si="549">E634+(E634*F634)</f>
        <v>3</v>
      </c>
      <c r="H634" s="153" t="s">
        <v>11</v>
      </c>
      <c r="I634" s="255"/>
      <c r="J634" s="198">
        <f t="shared" ref="J634:J637" si="550">I634*G634</f>
        <v>0</v>
      </c>
      <c r="K634" s="198">
        <f t="shared" ref="K634:K637" si="551">$K$4</f>
        <v>121.60000000000001</v>
      </c>
      <c r="L634" s="23"/>
      <c r="M634" s="201">
        <f t="shared" ref="M634:M637" si="552">L634*G634</f>
        <v>0</v>
      </c>
      <c r="N634" s="197">
        <f t="shared" ref="N634" si="553">K634*M634</f>
        <v>0</v>
      </c>
      <c r="O634" s="274">
        <f t="shared" ref="O634:O637" si="554">J634+N634</f>
        <v>0</v>
      </c>
      <c r="P634" s="65"/>
    </row>
    <row r="635" spans="1:16" ht="15" thickBot="1" x14ac:dyDescent="0.35">
      <c r="A635" s="26"/>
      <c r="B635" s="32"/>
      <c r="C635" s="32"/>
      <c r="D635" s="48"/>
      <c r="E635" s="53"/>
      <c r="F635" s="199"/>
      <c r="G635" s="210"/>
      <c r="H635" s="226"/>
      <c r="I635" s="261"/>
      <c r="J635" s="197"/>
      <c r="K635" s="262"/>
      <c r="L635" s="23"/>
      <c r="M635" s="228"/>
      <c r="N635" s="197"/>
      <c r="O635" s="276"/>
      <c r="P635" s="66"/>
    </row>
    <row r="636" spans="1:16" ht="20.100000000000001" customHeight="1" thickBot="1" x14ac:dyDescent="0.35">
      <c r="A636" s="320" t="s">
        <v>25</v>
      </c>
      <c r="B636" s="321"/>
      <c r="C636" s="321"/>
      <c r="D636" s="322" t="s">
        <v>17</v>
      </c>
      <c r="E636" s="56"/>
      <c r="F636" s="199"/>
      <c r="G636" s="200"/>
      <c r="H636" s="202"/>
      <c r="I636" s="246"/>
      <c r="J636" s="197"/>
      <c r="K636" s="197"/>
      <c r="L636" s="23"/>
      <c r="M636" s="35"/>
      <c r="N636" s="197"/>
      <c r="O636" s="275"/>
      <c r="P636" s="52"/>
    </row>
    <row r="637" spans="1:16" x14ac:dyDescent="0.3">
      <c r="A637" s="26">
        <v>1</v>
      </c>
      <c r="B637" s="107"/>
      <c r="C637" s="20"/>
      <c r="D637" s="12" t="s">
        <v>269</v>
      </c>
      <c r="E637" s="101">
        <v>2</v>
      </c>
      <c r="F637" s="199">
        <v>0</v>
      </c>
      <c r="G637" s="200">
        <f t="shared" si="549"/>
        <v>2</v>
      </c>
      <c r="H637" s="153" t="s">
        <v>11</v>
      </c>
      <c r="I637" s="245"/>
      <c r="J637" s="198">
        <f t="shared" si="550"/>
        <v>0</v>
      </c>
      <c r="K637" s="198">
        <f t="shared" si="551"/>
        <v>121.60000000000001</v>
      </c>
      <c r="L637" s="23"/>
      <c r="M637" s="201">
        <f t="shared" si="552"/>
        <v>0</v>
      </c>
      <c r="N637" s="198">
        <f t="shared" ref="N637" si="555">M637*K637</f>
        <v>0</v>
      </c>
      <c r="O637" s="274">
        <f t="shared" si="554"/>
        <v>0</v>
      </c>
      <c r="P637" s="65"/>
    </row>
    <row r="638" spans="1:16" ht="15" thickBot="1" x14ac:dyDescent="0.35">
      <c r="A638" s="31"/>
      <c r="B638" s="33"/>
      <c r="C638" s="33"/>
      <c r="D638" s="8"/>
      <c r="E638" s="55"/>
      <c r="F638" s="217"/>
      <c r="G638" s="218"/>
      <c r="H638" s="219"/>
      <c r="I638" s="246"/>
      <c r="J638" s="197"/>
      <c r="K638" s="197"/>
      <c r="L638" s="23"/>
      <c r="M638" s="35"/>
      <c r="N638" s="197"/>
      <c r="O638" s="275"/>
      <c r="P638" s="65"/>
    </row>
    <row r="639" spans="1:16" ht="20.100000000000001" customHeight="1" thickBot="1" x14ac:dyDescent="0.35">
      <c r="A639" s="320" t="s">
        <v>270</v>
      </c>
      <c r="B639" s="321"/>
      <c r="C639" s="321"/>
      <c r="D639" s="322"/>
      <c r="E639" s="56"/>
      <c r="F639" s="199"/>
      <c r="G639" s="200"/>
      <c r="H639" s="202"/>
      <c r="I639" s="246"/>
      <c r="J639" s="197"/>
      <c r="K639" s="197"/>
      <c r="L639" s="23"/>
      <c r="M639" s="35"/>
      <c r="N639" s="197"/>
      <c r="O639" s="275"/>
      <c r="P639" s="52"/>
    </row>
    <row r="640" spans="1:16" x14ac:dyDescent="0.3">
      <c r="A640" s="26">
        <v>1</v>
      </c>
      <c r="B640" s="107"/>
      <c r="C640" s="10"/>
      <c r="D640" s="20" t="s">
        <v>379</v>
      </c>
      <c r="E640" s="53">
        <v>138</v>
      </c>
      <c r="F640" s="199">
        <v>0.1</v>
      </c>
      <c r="G640" s="200">
        <f>E640+(E640*F640)</f>
        <v>151.80000000000001</v>
      </c>
      <c r="H640" s="153" t="s">
        <v>9</v>
      </c>
      <c r="I640" s="242">
        <v>0</v>
      </c>
      <c r="J640" s="198">
        <f>I640*G640</f>
        <v>0</v>
      </c>
      <c r="K640" s="198">
        <f t="shared" ref="K640:K655" si="556">$K$4</f>
        <v>121.60000000000001</v>
      </c>
      <c r="L640" s="23"/>
      <c r="M640" s="201">
        <f>L640*G640</f>
        <v>0</v>
      </c>
      <c r="N640" s="198">
        <f t="shared" ref="N640:N655" si="557">M640*K640</f>
        <v>0</v>
      </c>
      <c r="O640" s="281">
        <f t="shared" ref="O640:O655" si="558">N640+J640</f>
        <v>0</v>
      </c>
      <c r="P640" s="65"/>
    </row>
    <row r="641" spans="1:16" x14ac:dyDescent="0.3">
      <c r="A641" s="26"/>
      <c r="B641" s="107"/>
      <c r="C641" s="10"/>
      <c r="D641" s="20" t="s">
        <v>380</v>
      </c>
      <c r="E641" s="53">
        <v>3</v>
      </c>
      <c r="F641" s="199">
        <v>0</v>
      </c>
      <c r="G641" s="200">
        <f>E641+(E641*F641)</f>
        <v>3</v>
      </c>
      <c r="H641" s="153" t="s">
        <v>11</v>
      </c>
      <c r="I641" s="242">
        <v>0</v>
      </c>
      <c r="J641" s="198">
        <f>I641*G641</f>
        <v>0</v>
      </c>
      <c r="K641" s="198">
        <f>$K$4</f>
        <v>121.60000000000001</v>
      </c>
      <c r="L641" s="23"/>
      <c r="M641" s="201">
        <f>L641*G641</f>
        <v>0</v>
      </c>
      <c r="N641" s="198">
        <f>M641*K641</f>
        <v>0</v>
      </c>
      <c r="O641" s="281">
        <f>N641+J641</f>
        <v>0</v>
      </c>
      <c r="P641" s="65"/>
    </row>
    <row r="642" spans="1:16" x14ac:dyDescent="0.3">
      <c r="A642" s="26"/>
      <c r="B642" s="107"/>
      <c r="C642" s="10"/>
      <c r="D642" s="20" t="s">
        <v>381</v>
      </c>
      <c r="E642" s="53">
        <v>12</v>
      </c>
      <c r="F642" s="199">
        <v>0</v>
      </c>
      <c r="G642" s="200">
        <f>E642+(E642*F642)</f>
        <v>12</v>
      </c>
      <c r="H642" s="153" t="s">
        <v>11</v>
      </c>
      <c r="I642" s="242">
        <v>0</v>
      </c>
      <c r="J642" s="198">
        <f>I642*G642</f>
        <v>0</v>
      </c>
      <c r="K642" s="198">
        <f>$K$4</f>
        <v>121.60000000000001</v>
      </c>
      <c r="L642" s="23"/>
      <c r="M642" s="201">
        <f>L642*G642</f>
        <v>0</v>
      </c>
      <c r="N642" s="198">
        <f>M642*K642</f>
        <v>0</v>
      </c>
      <c r="O642" s="281">
        <f>N642+J642</f>
        <v>0</v>
      </c>
      <c r="P642" s="65"/>
    </row>
    <row r="643" spans="1:16" x14ac:dyDescent="0.3">
      <c r="A643" s="26"/>
      <c r="B643" s="107"/>
      <c r="C643" s="10"/>
      <c r="D643" s="20" t="s">
        <v>382</v>
      </c>
      <c r="E643" s="53">
        <v>17</v>
      </c>
      <c r="F643" s="199">
        <v>0</v>
      </c>
      <c r="G643" s="200">
        <f>E643+(E643*F643)</f>
        <v>17</v>
      </c>
      <c r="H643" s="153" t="s">
        <v>11</v>
      </c>
      <c r="I643" s="242">
        <v>0</v>
      </c>
      <c r="J643" s="198">
        <f>I643*G643</f>
        <v>0</v>
      </c>
      <c r="K643" s="198">
        <f>$K$4</f>
        <v>121.60000000000001</v>
      </c>
      <c r="L643" s="23"/>
      <c r="M643" s="201">
        <f>L643*G643</f>
        <v>0</v>
      </c>
      <c r="N643" s="198">
        <f>M643*K643</f>
        <v>0</v>
      </c>
      <c r="O643" s="281">
        <f>N643+J643</f>
        <v>0</v>
      </c>
      <c r="P643" s="65"/>
    </row>
    <row r="644" spans="1:16" x14ac:dyDescent="0.3">
      <c r="A644" s="26"/>
      <c r="B644" s="107"/>
      <c r="C644" s="10"/>
      <c r="D644" s="20" t="s">
        <v>383</v>
      </c>
      <c r="E644" s="53">
        <v>12</v>
      </c>
      <c r="F644" s="199">
        <v>0</v>
      </c>
      <c r="G644" s="200">
        <f>E644+(E644*F644)</f>
        <v>12</v>
      </c>
      <c r="H644" s="153" t="s">
        <v>11</v>
      </c>
      <c r="I644" s="242">
        <v>0</v>
      </c>
      <c r="J644" s="198">
        <f>I644*G644</f>
        <v>0</v>
      </c>
      <c r="K644" s="198">
        <f>$K$4</f>
        <v>121.60000000000001</v>
      </c>
      <c r="L644" s="23"/>
      <c r="M644" s="201">
        <f>L644*G644</f>
        <v>0</v>
      </c>
      <c r="N644" s="198">
        <f>M644*K644</f>
        <v>0</v>
      </c>
      <c r="O644" s="281">
        <f>N644+J644</f>
        <v>0</v>
      </c>
      <c r="P644" s="65"/>
    </row>
    <row r="645" spans="1:16" s="24" customFormat="1" x14ac:dyDescent="0.3">
      <c r="A645" s="26">
        <v>2</v>
      </c>
      <c r="B645" s="107"/>
      <c r="C645" s="9"/>
      <c r="D645" s="20" t="s">
        <v>331</v>
      </c>
      <c r="E645" s="53">
        <v>18</v>
      </c>
      <c r="F645" s="199">
        <v>0.1</v>
      </c>
      <c r="G645" s="200">
        <f t="shared" ref="G645:G655" si="559">E645+(E645*F645)</f>
        <v>19.8</v>
      </c>
      <c r="H645" s="153" t="s">
        <v>9</v>
      </c>
      <c r="I645" s="242">
        <v>0</v>
      </c>
      <c r="J645" s="198">
        <f t="shared" ref="J645:J655" si="560">I645*G645</f>
        <v>0</v>
      </c>
      <c r="K645" s="198">
        <f t="shared" si="556"/>
        <v>121.60000000000001</v>
      </c>
      <c r="L645" s="23"/>
      <c r="M645" s="201">
        <f t="shared" ref="M645:M655" si="561">L645*G645</f>
        <v>0</v>
      </c>
      <c r="N645" s="198">
        <f t="shared" si="557"/>
        <v>0</v>
      </c>
      <c r="O645" s="281">
        <f t="shared" si="558"/>
        <v>0</v>
      </c>
      <c r="P645" s="65"/>
    </row>
    <row r="646" spans="1:16" x14ac:dyDescent="0.3">
      <c r="A646" s="26"/>
      <c r="B646" s="107"/>
      <c r="C646" s="9"/>
      <c r="D646" s="20" t="s">
        <v>332</v>
      </c>
      <c r="E646" s="53">
        <v>1</v>
      </c>
      <c r="F646" s="199">
        <v>0</v>
      </c>
      <c r="G646" s="200">
        <f>E646+(E646*F646)</f>
        <v>1</v>
      </c>
      <c r="H646" s="153" t="s">
        <v>11</v>
      </c>
      <c r="I646" s="242">
        <v>0</v>
      </c>
      <c r="J646" s="198">
        <f>I646*G646</f>
        <v>0</v>
      </c>
      <c r="K646" s="198">
        <f>$K$4</f>
        <v>121.60000000000001</v>
      </c>
      <c r="L646" s="23"/>
      <c r="M646" s="201">
        <f>L646*G646</f>
        <v>0</v>
      </c>
      <c r="N646" s="198">
        <f>M646*K646</f>
        <v>0</v>
      </c>
      <c r="O646" s="281">
        <f>N646+J646</f>
        <v>0</v>
      </c>
      <c r="P646" s="65"/>
    </row>
    <row r="647" spans="1:16" x14ac:dyDescent="0.3">
      <c r="A647" s="26"/>
      <c r="B647" s="107"/>
      <c r="C647" s="9"/>
      <c r="D647" s="20" t="s">
        <v>333</v>
      </c>
      <c r="E647" s="53">
        <v>2</v>
      </c>
      <c r="F647" s="199">
        <v>0</v>
      </c>
      <c r="G647" s="200">
        <f>E647+(E647*F647)</f>
        <v>2</v>
      </c>
      <c r="H647" s="153" t="s">
        <v>11</v>
      </c>
      <c r="I647" s="242">
        <v>0</v>
      </c>
      <c r="J647" s="198">
        <f>I647*G647</f>
        <v>0</v>
      </c>
      <c r="K647" s="198">
        <f>$K$4</f>
        <v>121.60000000000001</v>
      </c>
      <c r="L647" s="23"/>
      <c r="M647" s="201">
        <f>L647*G647</f>
        <v>0</v>
      </c>
      <c r="N647" s="198">
        <f>M647*K647</f>
        <v>0</v>
      </c>
      <c r="O647" s="281">
        <f>N647+J647</f>
        <v>0</v>
      </c>
      <c r="P647" s="65"/>
    </row>
    <row r="648" spans="1:16" x14ac:dyDescent="0.3">
      <c r="A648" s="26"/>
      <c r="B648" s="107"/>
      <c r="C648" s="9"/>
      <c r="D648" s="20" t="s">
        <v>334</v>
      </c>
      <c r="E648" s="53">
        <v>3</v>
      </c>
      <c r="F648" s="199">
        <v>0</v>
      </c>
      <c r="G648" s="200">
        <f>E648+(E648*F648)</f>
        <v>3</v>
      </c>
      <c r="H648" s="153" t="s">
        <v>11</v>
      </c>
      <c r="I648" s="242">
        <v>0</v>
      </c>
      <c r="J648" s="198">
        <f>I648*G648</f>
        <v>0</v>
      </c>
      <c r="K648" s="198">
        <f>$K$4</f>
        <v>121.60000000000001</v>
      </c>
      <c r="L648" s="23"/>
      <c r="M648" s="201">
        <f>L648*G648</f>
        <v>0</v>
      </c>
      <c r="N648" s="198">
        <f>M648*K648</f>
        <v>0</v>
      </c>
      <c r="O648" s="281">
        <f>N648+J648</f>
        <v>0</v>
      </c>
      <c r="P648" s="65"/>
    </row>
    <row r="649" spans="1:16" x14ac:dyDescent="0.3">
      <c r="A649" s="26"/>
      <c r="B649" s="107"/>
      <c r="C649" s="9"/>
      <c r="D649" s="20" t="s">
        <v>335</v>
      </c>
      <c r="E649" s="53">
        <v>2</v>
      </c>
      <c r="F649" s="199">
        <v>0</v>
      </c>
      <c r="G649" s="200">
        <f>E649+(E649*F649)</f>
        <v>2</v>
      </c>
      <c r="H649" s="153" t="s">
        <v>11</v>
      </c>
      <c r="I649" s="242">
        <v>0</v>
      </c>
      <c r="J649" s="198">
        <f>I649*G649</f>
        <v>0</v>
      </c>
      <c r="K649" s="198">
        <f>$K$4</f>
        <v>121.60000000000001</v>
      </c>
      <c r="L649" s="23"/>
      <c r="M649" s="201">
        <f>L649*G649</f>
        <v>0</v>
      </c>
      <c r="N649" s="198">
        <f>M649*K649</f>
        <v>0</v>
      </c>
      <c r="O649" s="281">
        <f>N649+J649</f>
        <v>0</v>
      </c>
      <c r="P649" s="65"/>
    </row>
    <row r="650" spans="1:16" s="24" customFormat="1" x14ac:dyDescent="0.3">
      <c r="A650" s="26">
        <v>3</v>
      </c>
      <c r="B650" s="107"/>
      <c r="C650" s="9"/>
      <c r="D650" s="20" t="s">
        <v>336</v>
      </c>
      <c r="E650" s="53">
        <v>49</v>
      </c>
      <c r="F650" s="199">
        <v>0.1</v>
      </c>
      <c r="G650" s="200">
        <f t="shared" si="559"/>
        <v>53.9</v>
      </c>
      <c r="H650" s="153" t="s">
        <v>9</v>
      </c>
      <c r="I650" s="242">
        <v>0</v>
      </c>
      <c r="J650" s="198">
        <f t="shared" si="560"/>
        <v>0</v>
      </c>
      <c r="K650" s="198">
        <f t="shared" si="556"/>
        <v>121.60000000000001</v>
      </c>
      <c r="L650" s="23"/>
      <c r="M650" s="201">
        <f t="shared" si="561"/>
        <v>0</v>
      </c>
      <c r="N650" s="198">
        <f t="shared" si="557"/>
        <v>0</v>
      </c>
      <c r="O650" s="281">
        <f t="shared" si="558"/>
        <v>0</v>
      </c>
      <c r="P650" s="65"/>
    </row>
    <row r="651" spans="1:16" x14ac:dyDescent="0.3">
      <c r="A651" s="26"/>
      <c r="B651" s="107"/>
      <c r="C651" s="9"/>
      <c r="D651" s="20" t="s">
        <v>337</v>
      </c>
      <c r="E651" s="53">
        <v>1</v>
      </c>
      <c r="F651" s="199">
        <v>0</v>
      </c>
      <c r="G651" s="200">
        <f>E651+(E651*F651)</f>
        <v>1</v>
      </c>
      <c r="H651" s="153" t="s">
        <v>11</v>
      </c>
      <c r="I651" s="242">
        <v>0</v>
      </c>
      <c r="J651" s="198">
        <f>I651*G651</f>
        <v>0</v>
      </c>
      <c r="K651" s="198">
        <f>$K$4</f>
        <v>121.60000000000001</v>
      </c>
      <c r="L651" s="23"/>
      <c r="M651" s="201">
        <f>L651*G651</f>
        <v>0</v>
      </c>
      <c r="N651" s="198">
        <f>M651*K651</f>
        <v>0</v>
      </c>
      <c r="O651" s="281">
        <f>N651+J651</f>
        <v>0</v>
      </c>
      <c r="P651" s="65"/>
    </row>
    <row r="652" spans="1:16" x14ac:dyDescent="0.3">
      <c r="A652" s="26"/>
      <c r="B652" s="107"/>
      <c r="C652" s="9"/>
      <c r="D652" s="20" t="s">
        <v>338</v>
      </c>
      <c r="E652" s="53">
        <v>4</v>
      </c>
      <c r="F652" s="199">
        <v>0</v>
      </c>
      <c r="G652" s="200">
        <f>E652+(E652*F652)</f>
        <v>4</v>
      </c>
      <c r="H652" s="153" t="s">
        <v>11</v>
      </c>
      <c r="I652" s="242">
        <v>0</v>
      </c>
      <c r="J652" s="198">
        <f>I652*G652</f>
        <v>0</v>
      </c>
      <c r="K652" s="198">
        <f>$K$4</f>
        <v>121.60000000000001</v>
      </c>
      <c r="L652" s="23"/>
      <c r="M652" s="201">
        <f>L652*G652</f>
        <v>0</v>
      </c>
      <c r="N652" s="198">
        <f>M652*K652</f>
        <v>0</v>
      </c>
      <c r="O652" s="281">
        <f>N652+J652</f>
        <v>0</v>
      </c>
      <c r="P652" s="65"/>
    </row>
    <row r="653" spans="1:16" x14ac:dyDescent="0.3">
      <c r="A653" s="26"/>
      <c r="B653" s="107"/>
      <c r="C653" s="9"/>
      <c r="D653" s="20" t="s">
        <v>339</v>
      </c>
      <c r="E653" s="53">
        <v>6</v>
      </c>
      <c r="F653" s="199">
        <v>0</v>
      </c>
      <c r="G653" s="200">
        <f>E653+(E653*F653)</f>
        <v>6</v>
      </c>
      <c r="H653" s="153" t="s">
        <v>11</v>
      </c>
      <c r="I653" s="242">
        <v>0</v>
      </c>
      <c r="J653" s="198">
        <f>I653*G653</f>
        <v>0</v>
      </c>
      <c r="K653" s="198">
        <f>$K$4</f>
        <v>121.60000000000001</v>
      </c>
      <c r="L653" s="23"/>
      <c r="M653" s="201">
        <f>L653*G653</f>
        <v>0</v>
      </c>
      <c r="N653" s="198">
        <f>M653*K653</f>
        <v>0</v>
      </c>
      <c r="O653" s="281">
        <f>N653+J653</f>
        <v>0</v>
      </c>
      <c r="P653" s="65"/>
    </row>
    <row r="654" spans="1:16" x14ac:dyDescent="0.3">
      <c r="A654" s="26"/>
      <c r="B654" s="107"/>
      <c r="C654" s="9"/>
      <c r="D654" s="20" t="s">
        <v>340</v>
      </c>
      <c r="E654" s="53">
        <v>4</v>
      </c>
      <c r="F654" s="199">
        <v>0</v>
      </c>
      <c r="G654" s="200">
        <f>E654+(E654*F654)</f>
        <v>4</v>
      </c>
      <c r="H654" s="153" t="s">
        <v>11</v>
      </c>
      <c r="I654" s="242">
        <v>0</v>
      </c>
      <c r="J654" s="198">
        <f>I654*G654</f>
        <v>0</v>
      </c>
      <c r="K654" s="198">
        <f>$K$4</f>
        <v>121.60000000000001</v>
      </c>
      <c r="L654" s="23"/>
      <c r="M654" s="201">
        <f>L654*G654</f>
        <v>0</v>
      </c>
      <c r="N654" s="198">
        <f>M654*K654</f>
        <v>0</v>
      </c>
      <c r="O654" s="281">
        <f>N654+J654</f>
        <v>0</v>
      </c>
      <c r="P654" s="65"/>
    </row>
    <row r="655" spans="1:16" s="24" customFormat="1" x14ac:dyDescent="0.3">
      <c r="A655" s="26">
        <v>4</v>
      </c>
      <c r="B655" s="107"/>
      <c r="C655" s="9"/>
      <c r="D655" s="20" t="s">
        <v>223</v>
      </c>
      <c r="E655" s="53">
        <v>205</v>
      </c>
      <c r="F655" s="199">
        <v>0.1</v>
      </c>
      <c r="G655" s="200">
        <f t="shared" si="559"/>
        <v>225.5</v>
      </c>
      <c r="H655" s="153" t="s">
        <v>9</v>
      </c>
      <c r="I655" s="242">
        <v>0</v>
      </c>
      <c r="J655" s="198">
        <f t="shared" si="560"/>
        <v>0</v>
      </c>
      <c r="K655" s="198">
        <f t="shared" si="556"/>
        <v>121.60000000000001</v>
      </c>
      <c r="L655" s="23"/>
      <c r="M655" s="201">
        <f t="shared" si="561"/>
        <v>0</v>
      </c>
      <c r="N655" s="198">
        <f t="shared" si="557"/>
        <v>0</v>
      </c>
      <c r="O655" s="281">
        <f t="shared" si="558"/>
        <v>0</v>
      </c>
      <c r="P655" s="65"/>
    </row>
    <row r="656" spans="1:16" ht="15" thickBot="1" x14ac:dyDescent="0.35">
      <c r="A656" s="31"/>
      <c r="B656" s="33"/>
      <c r="C656" s="33"/>
      <c r="D656" s="8"/>
      <c r="E656" s="55"/>
      <c r="F656" s="217"/>
      <c r="G656" s="218"/>
      <c r="H656" s="219"/>
      <c r="I656" s="246"/>
      <c r="J656" s="197"/>
      <c r="K656" s="197"/>
      <c r="L656" s="23"/>
      <c r="M656" s="35"/>
      <c r="N656" s="197"/>
      <c r="O656" s="275"/>
      <c r="P656" s="65"/>
    </row>
    <row r="657" spans="1:16" ht="20.100000000000001" customHeight="1" thickBot="1" x14ac:dyDescent="0.35">
      <c r="A657" s="320" t="s">
        <v>294</v>
      </c>
      <c r="B657" s="321"/>
      <c r="C657" s="321"/>
      <c r="D657" s="322" t="s">
        <v>17</v>
      </c>
      <c r="E657" s="56"/>
      <c r="F657" s="199"/>
      <c r="G657" s="200"/>
      <c r="H657" s="202"/>
      <c r="I657" s="246"/>
      <c r="J657" s="197"/>
      <c r="K657" s="197"/>
      <c r="L657" s="23"/>
      <c r="M657" s="35"/>
      <c r="N657" s="197"/>
      <c r="O657" s="275"/>
      <c r="P657" s="65"/>
    </row>
    <row r="658" spans="1:16" ht="28.8" x14ac:dyDescent="0.3">
      <c r="A658" s="26">
        <v>1</v>
      </c>
      <c r="B658" s="107"/>
      <c r="C658" s="10"/>
      <c r="D658" s="5" t="s">
        <v>247</v>
      </c>
      <c r="E658" s="101">
        <v>1</v>
      </c>
      <c r="F658" s="199">
        <v>0</v>
      </c>
      <c r="G658" s="200">
        <f t="shared" ref="G658:G659" si="562">E658+(E658*F658)</f>
        <v>1</v>
      </c>
      <c r="H658" s="153" t="s">
        <v>11</v>
      </c>
      <c r="I658" s="255"/>
      <c r="J658" s="198">
        <f t="shared" ref="J658" si="563">I658*G658</f>
        <v>0</v>
      </c>
      <c r="K658" s="198">
        <f t="shared" ref="K658" si="564">$K$4</f>
        <v>121.60000000000001</v>
      </c>
      <c r="L658" s="23"/>
      <c r="M658" s="201">
        <f t="shared" ref="M658:M659" si="565">L658*G658</f>
        <v>0</v>
      </c>
      <c r="N658" s="197">
        <f t="shared" ref="N658" si="566">K658*M658</f>
        <v>0</v>
      </c>
      <c r="O658" s="274">
        <f t="shared" ref="O658:O659" si="567">J658+N658</f>
        <v>0</v>
      </c>
      <c r="P658" s="65"/>
    </row>
    <row r="659" spans="1:16" x14ac:dyDescent="0.3">
      <c r="A659" s="26">
        <v>1</v>
      </c>
      <c r="B659" s="9"/>
      <c r="C659" s="9"/>
      <c r="D659" s="5" t="s">
        <v>298</v>
      </c>
      <c r="E659" s="101">
        <v>1</v>
      </c>
      <c r="F659" s="199">
        <v>0</v>
      </c>
      <c r="G659" s="200">
        <f t="shared" si="562"/>
        <v>1</v>
      </c>
      <c r="H659" s="153" t="s">
        <v>11</v>
      </c>
      <c r="I659" s="198">
        <v>3500</v>
      </c>
      <c r="J659" s="198">
        <f>I659*G659</f>
        <v>3500</v>
      </c>
      <c r="K659" s="198">
        <f>$K$4</f>
        <v>121.60000000000001</v>
      </c>
      <c r="L659" s="23"/>
      <c r="M659" s="201">
        <f t="shared" si="565"/>
        <v>0</v>
      </c>
      <c r="N659" s="198">
        <f t="shared" ref="N659" si="568">M659*K659</f>
        <v>0</v>
      </c>
      <c r="O659" s="274">
        <f t="shared" si="567"/>
        <v>3500</v>
      </c>
      <c r="P659" s="65"/>
    </row>
    <row r="660" spans="1:16" ht="15" thickBot="1" x14ac:dyDescent="0.35">
      <c r="A660" s="26"/>
      <c r="B660" s="32"/>
      <c r="C660" s="32"/>
      <c r="D660" s="48"/>
      <c r="E660" s="53"/>
      <c r="F660" s="199"/>
      <c r="G660" s="210"/>
      <c r="H660" s="226"/>
      <c r="I660" s="261"/>
      <c r="J660" s="197"/>
      <c r="K660" s="262"/>
      <c r="L660" s="23"/>
      <c r="M660" s="228"/>
      <c r="N660" s="197"/>
      <c r="O660" s="276"/>
      <c r="P660" s="66"/>
    </row>
    <row r="661" spans="1:16" ht="20.100000000000001" customHeight="1" thickBot="1" x14ac:dyDescent="0.35">
      <c r="A661" s="320" t="s">
        <v>96</v>
      </c>
      <c r="B661" s="321"/>
      <c r="C661" s="321"/>
      <c r="D661" s="322" t="s">
        <v>17</v>
      </c>
      <c r="E661" s="56"/>
      <c r="F661" s="199"/>
      <c r="G661" s="200"/>
      <c r="H661" s="202"/>
      <c r="I661" s="246"/>
      <c r="J661" s="197"/>
      <c r="K661" s="197"/>
      <c r="L661" s="23"/>
      <c r="M661" s="35"/>
      <c r="N661" s="197"/>
      <c r="O661" s="275"/>
      <c r="P661" s="65"/>
    </row>
    <row r="662" spans="1:16" ht="28.8" x14ac:dyDescent="0.3">
      <c r="A662" s="26">
        <v>1</v>
      </c>
      <c r="B662" s="107"/>
      <c r="C662" s="10"/>
      <c r="D662" s="5" t="s">
        <v>271</v>
      </c>
      <c r="E662" s="101">
        <v>8</v>
      </c>
      <c r="F662" s="199">
        <v>0</v>
      </c>
      <c r="G662" s="200">
        <f t="shared" ref="G662" si="569">E662+(E662*F662)</f>
        <v>8</v>
      </c>
      <c r="H662" s="153" t="s">
        <v>11</v>
      </c>
      <c r="I662" s="197"/>
      <c r="J662" s="198">
        <f t="shared" ref="J662:J667" si="570">I662*G662</f>
        <v>0</v>
      </c>
      <c r="K662" s="198">
        <f t="shared" ref="K662:K667" si="571">$K$4</f>
        <v>121.60000000000001</v>
      </c>
      <c r="L662" s="23"/>
      <c r="M662" s="201">
        <f t="shared" ref="M662:M667" si="572">L662*G662</f>
        <v>0</v>
      </c>
      <c r="N662" s="197">
        <f t="shared" ref="N662:N667" si="573">K662*M662</f>
        <v>0</v>
      </c>
      <c r="O662" s="274">
        <f t="shared" ref="O662:O667" si="574">J662+N662</f>
        <v>0</v>
      </c>
      <c r="P662" s="65"/>
    </row>
    <row r="663" spans="1:16" x14ac:dyDescent="0.3">
      <c r="A663" s="26">
        <v>2</v>
      </c>
      <c r="B663" s="107"/>
      <c r="C663" s="10"/>
      <c r="D663" s="5" t="s">
        <v>272</v>
      </c>
      <c r="E663" s="101">
        <v>1</v>
      </c>
      <c r="F663" s="199">
        <v>0</v>
      </c>
      <c r="G663" s="200">
        <f>E663+(E663*F663)</f>
        <v>1</v>
      </c>
      <c r="H663" s="153" t="s">
        <v>11</v>
      </c>
      <c r="I663" s="197"/>
      <c r="J663" s="198">
        <f t="shared" si="570"/>
        <v>0</v>
      </c>
      <c r="K663" s="198">
        <f t="shared" si="571"/>
        <v>121.60000000000001</v>
      </c>
      <c r="L663" s="23"/>
      <c r="M663" s="201">
        <f t="shared" si="572"/>
        <v>0</v>
      </c>
      <c r="N663" s="197">
        <f t="shared" si="573"/>
        <v>0</v>
      </c>
      <c r="O663" s="274">
        <f t="shared" si="574"/>
        <v>0</v>
      </c>
      <c r="P663" s="65"/>
    </row>
    <row r="664" spans="1:16" x14ac:dyDescent="0.3">
      <c r="A664" s="26">
        <v>3</v>
      </c>
      <c r="B664" s="107"/>
      <c r="C664" s="10"/>
      <c r="D664" s="5" t="s">
        <v>251</v>
      </c>
      <c r="E664" s="101">
        <v>1</v>
      </c>
      <c r="F664" s="199">
        <v>0</v>
      </c>
      <c r="G664" s="200">
        <f>E664+(E664*F664)</f>
        <v>1</v>
      </c>
      <c r="H664" s="153" t="s">
        <v>11</v>
      </c>
      <c r="I664" s="197"/>
      <c r="J664" s="198">
        <f t="shared" si="570"/>
        <v>0</v>
      </c>
      <c r="K664" s="198">
        <f t="shared" si="571"/>
        <v>121.60000000000001</v>
      </c>
      <c r="L664" s="23"/>
      <c r="M664" s="201">
        <f t="shared" si="572"/>
        <v>0</v>
      </c>
      <c r="N664" s="197">
        <f t="shared" si="573"/>
        <v>0</v>
      </c>
      <c r="O664" s="274">
        <f t="shared" si="574"/>
        <v>0</v>
      </c>
      <c r="P664" s="65"/>
    </row>
    <row r="665" spans="1:16" x14ac:dyDescent="0.3">
      <c r="A665" s="26">
        <v>4</v>
      </c>
      <c r="B665" s="107"/>
      <c r="C665" s="10"/>
      <c r="D665" s="5" t="s">
        <v>252</v>
      </c>
      <c r="E665" s="101">
        <v>1</v>
      </c>
      <c r="F665" s="199">
        <v>0</v>
      </c>
      <c r="G665" s="200">
        <f>E665+(E665*F665)</f>
        <v>1</v>
      </c>
      <c r="H665" s="153" t="s">
        <v>11</v>
      </c>
      <c r="I665" s="197"/>
      <c r="J665" s="198">
        <f t="shared" si="570"/>
        <v>0</v>
      </c>
      <c r="K665" s="198">
        <f t="shared" si="571"/>
        <v>121.60000000000001</v>
      </c>
      <c r="L665" s="23"/>
      <c r="M665" s="201">
        <f t="shared" si="572"/>
        <v>0</v>
      </c>
      <c r="N665" s="197">
        <f t="shared" si="573"/>
        <v>0</v>
      </c>
      <c r="O665" s="274">
        <f t="shared" si="574"/>
        <v>0</v>
      </c>
      <c r="P665" s="65"/>
    </row>
    <row r="666" spans="1:16" x14ac:dyDescent="0.3">
      <c r="A666" s="26">
        <v>5</v>
      </c>
      <c r="B666" s="107"/>
      <c r="C666" s="10"/>
      <c r="D666" s="5" t="s">
        <v>253</v>
      </c>
      <c r="E666" s="101">
        <v>1</v>
      </c>
      <c r="F666" s="199">
        <v>0</v>
      </c>
      <c r="G666" s="200">
        <f>E666+(E666*F666)</f>
        <v>1</v>
      </c>
      <c r="H666" s="153" t="s">
        <v>11</v>
      </c>
      <c r="I666" s="197"/>
      <c r="J666" s="198">
        <f t="shared" si="570"/>
        <v>0</v>
      </c>
      <c r="K666" s="198">
        <f t="shared" si="571"/>
        <v>121.60000000000001</v>
      </c>
      <c r="L666" s="23"/>
      <c r="M666" s="201">
        <f t="shared" si="572"/>
        <v>0</v>
      </c>
      <c r="N666" s="197">
        <f t="shared" si="573"/>
        <v>0</v>
      </c>
      <c r="O666" s="274">
        <f t="shared" si="574"/>
        <v>0</v>
      </c>
      <c r="P666" s="65"/>
    </row>
    <row r="667" spans="1:16" x14ac:dyDescent="0.3">
      <c r="A667" s="26">
        <v>6</v>
      </c>
      <c r="B667" s="107"/>
      <c r="C667" s="10"/>
      <c r="D667" s="5" t="s">
        <v>254</v>
      </c>
      <c r="E667" s="101">
        <v>2</v>
      </c>
      <c r="F667" s="199">
        <v>0</v>
      </c>
      <c r="G667" s="200">
        <f>E667+(E667*F667)</f>
        <v>2</v>
      </c>
      <c r="H667" s="153" t="s">
        <v>11</v>
      </c>
      <c r="I667" s="197"/>
      <c r="J667" s="198">
        <f t="shared" si="570"/>
        <v>0</v>
      </c>
      <c r="K667" s="198">
        <f t="shared" si="571"/>
        <v>121.60000000000001</v>
      </c>
      <c r="L667" s="23"/>
      <c r="M667" s="201">
        <f t="shared" si="572"/>
        <v>0</v>
      </c>
      <c r="N667" s="197">
        <f t="shared" si="573"/>
        <v>0</v>
      </c>
      <c r="O667" s="274">
        <f t="shared" si="574"/>
        <v>0</v>
      </c>
      <c r="P667" s="65"/>
    </row>
    <row r="668" spans="1:16" ht="15" thickBot="1" x14ac:dyDescent="0.35">
      <c r="A668" s="26"/>
      <c r="B668" s="32"/>
      <c r="C668" s="32"/>
      <c r="D668" s="48"/>
      <c r="E668" s="53"/>
      <c r="F668" s="199"/>
      <c r="G668" s="210"/>
      <c r="H668" s="226"/>
      <c r="I668" s="261"/>
      <c r="J668" s="197"/>
      <c r="K668" s="262"/>
      <c r="L668" s="227"/>
      <c r="M668" s="228"/>
      <c r="N668" s="197"/>
      <c r="O668" s="276"/>
      <c r="P668" s="66"/>
    </row>
    <row r="669" spans="1:16" s="69" customFormat="1" ht="16.2" thickBot="1" x14ac:dyDescent="0.35">
      <c r="A669" s="43"/>
      <c r="B669" s="44"/>
      <c r="C669" s="44"/>
      <c r="D669" s="67"/>
      <c r="E669" s="103"/>
      <c r="F669" s="222"/>
      <c r="G669" s="333" t="s">
        <v>36</v>
      </c>
      <c r="H669" s="334"/>
      <c r="I669" s="259">
        <f>SUM(J532:J668)</f>
        <v>3500</v>
      </c>
      <c r="J669" s="335" t="s">
        <v>37</v>
      </c>
      <c r="K669" s="336"/>
      <c r="L669" s="223">
        <f>SUM(N532:N668)</f>
        <v>0</v>
      </c>
      <c r="M669" s="229"/>
      <c r="N669" s="267"/>
      <c r="O669" s="282"/>
      <c r="P669" s="68">
        <f>SUM(O532:O668)</f>
        <v>3500</v>
      </c>
    </row>
    <row r="670" spans="1:16" ht="15" thickBot="1" x14ac:dyDescent="0.35">
      <c r="A670" s="26"/>
      <c r="B670" s="10"/>
      <c r="C670" s="10"/>
      <c r="D670" s="75"/>
      <c r="E670" s="105"/>
      <c r="F670" s="1"/>
      <c r="G670" s="58"/>
      <c r="H670" s="2"/>
      <c r="I670" s="239"/>
      <c r="J670" s="241"/>
      <c r="K670" s="241"/>
      <c r="L670" s="49"/>
      <c r="M670" s="49"/>
      <c r="N670" s="268"/>
      <c r="O670" s="283"/>
      <c r="P670" s="74"/>
    </row>
    <row r="671" spans="1:16" ht="20.100000000000001" customHeight="1" thickBot="1" x14ac:dyDescent="0.35">
      <c r="A671" s="339" t="s">
        <v>12</v>
      </c>
      <c r="B671" s="340"/>
      <c r="C671" s="340"/>
      <c r="D671" s="340"/>
      <c r="E671" s="340"/>
      <c r="F671" s="340"/>
      <c r="G671" s="340"/>
      <c r="H671" s="340"/>
      <c r="I671" s="340"/>
      <c r="J671" s="340"/>
      <c r="K671" s="340"/>
      <c r="L671" s="340"/>
      <c r="M671" s="341"/>
      <c r="N671" s="337">
        <f>SUM(J6:J670)</f>
        <v>5422.28</v>
      </c>
      <c r="O671" s="338"/>
      <c r="P671" s="59"/>
    </row>
    <row r="672" spans="1:16" ht="20.100000000000001" customHeight="1" thickBot="1" x14ac:dyDescent="0.35">
      <c r="A672" s="339" t="s">
        <v>30</v>
      </c>
      <c r="B672" s="340"/>
      <c r="C672" s="340"/>
      <c r="D672" s="340"/>
      <c r="E672" s="340"/>
      <c r="F672" s="340"/>
      <c r="G672" s="340"/>
      <c r="H672" s="340"/>
      <c r="I672" s="340"/>
      <c r="J672" s="340"/>
      <c r="K672" s="340"/>
      <c r="L672" s="340"/>
      <c r="M672" s="341"/>
      <c r="N672" s="337">
        <f>SUM(N5:N669)</f>
        <v>0</v>
      </c>
      <c r="O672" s="338"/>
      <c r="P672" s="59"/>
    </row>
    <row r="673" spans="1:16" ht="20.100000000000001" customHeight="1" thickBot="1" x14ac:dyDescent="0.35">
      <c r="A673" s="339" t="s">
        <v>34</v>
      </c>
      <c r="B673" s="340"/>
      <c r="C673" s="340"/>
      <c r="D673" s="340"/>
      <c r="E673" s="340"/>
      <c r="F673" s="340"/>
      <c r="G673" s="340"/>
      <c r="H673" s="340"/>
      <c r="I673" s="340"/>
      <c r="J673" s="340"/>
      <c r="K673" s="340"/>
      <c r="L673" s="340"/>
      <c r="M673" s="341"/>
      <c r="N673" s="342">
        <f>SUM(M5:M667)</f>
        <v>0</v>
      </c>
      <c r="O673" s="343"/>
      <c r="P673" s="59"/>
    </row>
    <row r="674" spans="1:16" x14ac:dyDescent="0.3">
      <c r="A674" s="76"/>
      <c r="B674"/>
      <c r="D674" s="293"/>
      <c r="H674" s="294"/>
      <c r="I674" s="263"/>
      <c r="J674" s="263"/>
      <c r="K674" s="263"/>
      <c r="L674" s="78"/>
      <c r="M674" s="78"/>
      <c r="N674" s="295"/>
      <c r="O674" s="285"/>
      <c r="P674" s="66"/>
    </row>
    <row r="675" spans="1:16" ht="15" thickBot="1" x14ac:dyDescent="0.35">
      <c r="A675" s="76"/>
      <c r="B675"/>
      <c r="D675" s="293"/>
      <c r="H675" s="294"/>
      <c r="I675" s="263"/>
      <c r="J675" s="263"/>
      <c r="K675" s="263"/>
      <c r="L675" s="78"/>
      <c r="M675" s="78"/>
      <c r="N675" s="295"/>
      <c r="O675" s="285"/>
      <c r="P675" s="66"/>
    </row>
    <row r="676" spans="1:16" ht="30" customHeight="1" thickBot="1" x14ac:dyDescent="0.35">
      <c r="A676" s="305" t="s">
        <v>414</v>
      </c>
      <c r="B676" s="306"/>
      <c r="C676" s="306"/>
      <c r="D676" s="306"/>
      <c r="E676" s="306"/>
      <c r="F676" s="306"/>
      <c r="G676" s="306"/>
      <c r="H676" s="306"/>
      <c r="I676" s="306"/>
      <c r="J676" s="306"/>
      <c r="K676" s="306"/>
      <c r="L676" s="306"/>
      <c r="M676" s="306"/>
      <c r="N676" s="306"/>
      <c r="O676" s="306"/>
      <c r="P676" s="327"/>
    </row>
    <row r="677" spans="1:16" ht="20.100000000000001" customHeight="1" thickBot="1" x14ac:dyDescent="0.35">
      <c r="A677" s="320" t="s">
        <v>20</v>
      </c>
      <c r="B677" s="321"/>
      <c r="C677" s="321"/>
      <c r="D677" s="322"/>
      <c r="E677" s="100"/>
      <c r="F677" s="1"/>
      <c r="G677" s="58"/>
      <c r="H677" s="2"/>
      <c r="I677" s="240"/>
      <c r="J677" s="240"/>
      <c r="K677" s="243"/>
      <c r="L677" s="3"/>
      <c r="M677" s="29"/>
      <c r="N677" s="240"/>
      <c r="O677" s="273"/>
      <c r="P677" s="65"/>
    </row>
    <row r="678" spans="1:16" ht="15.75" customHeight="1" x14ac:dyDescent="0.3">
      <c r="A678" s="26">
        <v>1</v>
      </c>
      <c r="B678" s="9"/>
      <c r="C678" s="204"/>
      <c r="D678" s="64" t="s">
        <v>110</v>
      </c>
      <c r="E678" s="53">
        <v>1</v>
      </c>
      <c r="F678" s="199">
        <v>0</v>
      </c>
      <c r="G678" s="200">
        <f t="shared" ref="G678" si="575">E678+(E678*F678)</f>
        <v>1</v>
      </c>
      <c r="H678" s="153" t="s">
        <v>11</v>
      </c>
      <c r="I678" s="245"/>
      <c r="J678" s="198">
        <f t="shared" ref="J678" si="576">I678*G678</f>
        <v>0</v>
      </c>
      <c r="K678" s="198">
        <f t="shared" ref="K678:K683" si="577">$K$4</f>
        <v>121.60000000000001</v>
      </c>
      <c r="L678" s="201">
        <v>1.7</v>
      </c>
      <c r="M678" s="201">
        <f t="shared" ref="M678" si="578">L678*G678</f>
        <v>1.7</v>
      </c>
      <c r="N678" s="197">
        <f t="shared" ref="N678" si="579">K678*M678</f>
        <v>206.72</v>
      </c>
      <c r="O678" s="274">
        <f t="shared" ref="O678" si="580">J678+N678</f>
        <v>206.72</v>
      </c>
      <c r="P678" s="65"/>
    </row>
    <row r="679" spans="1:16" ht="15.75" customHeight="1" x14ac:dyDescent="0.3">
      <c r="A679" s="26">
        <v>2</v>
      </c>
      <c r="B679" s="9"/>
      <c r="C679" s="204"/>
      <c r="D679" s="64" t="s">
        <v>111</v>
      </c>
      <c r="E679" s="53">
        <v>1</v>
      </c>
      <c r="F679" s="199">
        <v>0</v>
      </c>
      <c r="G679" s="200">
        <f t="shared" ref="G679" si="581">E679+(E679*F679)</f>
        <v>1</v>
      </c>
      <c r="H679" s="153" t="s">
        <v>11</v>
      </c>
      <c r="I679" s="245"/>
      <c r="J679" s="198">
        <f t="shared" ref="J679" si="582">I679*G679</f>
        <v>0</v>
      </c>
      <c r="K679" s="198">
        <f t="shared" si="577"/>
        <v>121.60000000000001</v>
      </c>
      <c r="L679" s="201">
        <v>2.2000000000000002</v>
      </c>
      <c r="M679" s="201">
        <f t="shared" ref="M679" si="583">L679*G679</f>
        <v>2.2000000000000002</v>
      </c>
      <c r="N679" s="197">
        <f t="shared" ref="N679" si="584">K679*M679</f>
        <v>267.52000000000004</v>
      </c>
      <c r="O679" s="274">
        <f t="shared" ref="O679" si="585">J679+N679</f>
        <v>267.52000000000004</v>
      </c>
      <c r="P679" s="65"/>
    </row>
    <row r="680" spans="1:16" ht="15.75" customHeight="1" x14ac:dyDescent="0.3">
      <c r="A680" s="26">
        <v>3</v>
      </c>
      <c r="B680" s="9"/>
      <c r="C680" s="204"/>
      <c r="D680" s="64" t="s">
        <v>113</v>
      </c>
      <c r="E680" s="53">
        <v>1</v>
      </c>
      <c r="F680" s="199">
        <v>0</v>
      </c>
      <c r="G680" s="200">
        <f t="shared" ref="G680" si="586">E680+(E680*F680)</f>
        <v>1</v>
      </c>
      <c r="H680" s="153" t="s">
        <v>11</v>
      </c>
      <c r="I680" s="245"/>
      <c r="J680" s="198">
        <f t="shared" ref="J680" si="587">I680*G680</f>
        <v>0</v>
      </c>
      <c r="K680" s="198">
        <f t="shared" si="577"/>
        <v>121.60000000000001</v>
      </c>
      <c r="L680" s="201">
        <v>2.5</v>
      </c>
      <c r="M680" s="201">
        <f t="shared" ref="M680" si="588">L680*G680</f>
        <v>2.5</v>
      </c>
      <c r="N680" s="197">
        <f t="shared" ref="N680" si="589">K680*M680</f>
        <v>304</v>
      </c>
      <c r="O680" s="274">
        <f t="shared" ref="O680" si="590">J680+N680</f>
        <v>304</v>
      </c>
      <c r="P680" s="65"/>
    </row>
    <row r="681" spans="1:16" ht="15.75" customHeight="1" x14ac:dyDescent="0.3">
      <c r="A681" s="26">
        <v>4</v>
      </c>
      <c r="B681" s="9"/>
      <c r="C681" s="204"/>
      <c r="D681" s="64" t="s">
        <v>114</v>
      </c>
      <c r="E681" s="53">
        <v>1</v>
      </c>
      <c r="F681" s="199">
        <v>0</v>
      </c>
      <c r="G681" s="200">
        <f t="shared" ref="G681" si="591">E681+(E681*F681)</f>
        <v>1</v>
      </c>
      <c r="H681" s="153" t="s">
        <v>11</v>
      </c>
      <c r="I681" s="245"/>
      <c r="J681" s="198">
        <f t="shared" ref="J681" si="592">I681*G681</f>
        <v>0</v>
      </c>
      <c r="K681" s="198">
        <f t="shared" si="577"/>
        <v>121.60000000000001</v>
      </c>
      <c r="L681" s="201">
        <v>3.2</v>
      </c>
      <c r="M681" s="201">
        <f t="shared" ref="M681" si="593">L681*G681</f>
        <v>3.2</v>
      </c>
      <c r="N681" s="197">
        <f t="shared" ref="N681" si="594">K681*M681</f>
        <v>389.12000000000006</v>
      </c>
      <c r="O681" s="274">
        <f t="shared" ref="O681" si="595">J681+N681</f>
        <v>389.12000000000006</v>
      </c>
      <c r="P681" s="65"/>
    </row>
    <row r="682" spans="1:16" ht="15.75" customHeight="1" x14ac:dyDescent="0.3">
      <c r="A682" s="26">
        <v>5</v>
      </c>
      <c r="B682" s="9"/>
      <c r="C682" s="204"/>
      <c r="D682" s="64" t="s">
        <v>112</v>
      </c>
      <c r="E682" s="53">
        <v>1</v>
      </c>
      <c r="F682" s="199">
        <v>0</v>
      </c>
      <c r="G682" s="200">
        <f t="shared" ref="G682" si="596">E682+(E682*F682)</f>
        <v>1</v>
      </c>
      <c r="H682" s="153" t="s">
        <v>11</v>
      </c>
      <c r="I682" s="245"/>
      <c r="J682" s="198">
        <f t="shared" ref="J682" si="597">I682*G682</f>
        <v>0</v>
      </c>
      <c r="K682" s="198">
        <f t="shared" si="577"/>
        <v>121.60000000000001</v>
      </c>
      <c r="L682" s="201">
        <v>1.7</v>
      </c>
      <c r="M682" s="201">
        <f t="shared" ref="M682" si="598">L682*G682</f>
        <v>1.7</v>
      </c>
      <c r="N682" s="197">
        <f t="shared" ref="N682" si="599">K682*M682</f>
        <v>206.72</v>
      </c>
      <c r="O682" s="274">
        <f t="shared" ref="O682" si="600">J682+N682</f>
        <v>206.72</v>
      </c>
      <c r="P682" s="65"/>
    </row>
    <row r="683" spans="1:16" ht="15.75" customHeight="1" x14ac:dyDescent="0.3">
      <c r="A683" s="26">
        <v>6</v>
      </c>
      <c r="B683" s="9"/>
      <c r="C683" s="204"/>
      <c r="D683" s="64" t="s">
        <v>115</v>
      </c>
      <c r="E683" s="53">
        <v>3</v>
      </c>
      <c r="F683" s="199">
        <v>0</v>
      </c>
      <c r="G683" s="200">
        <f t="shared" ref="G683" si="601">E683+(E683*F683)</f>
        <v>3</v>
      </c>
      <c r="H683" s="153" t="s">
        <v>11</v>
      </c>
      <c r="I683" s="245"/>
      <c r="J683" s="198">
        <f t="shared" ref="J683" si="602">I683*G683</f>
        <v>0</v>
      </c>
      <c r="K683" s="198">
        <f t="shared" si="577"/>
        <v>121.60000000000001</v>
      </c>
      <c r="L683" s="201">
        <v>1.7</v>
      </c>
      <c r="M683" s="201">
        <f t="shared" ref="M683" si="603">L683*G683</f>
        <v>5.0999999999999996</v>
      </c>
      <c r="N683" s="197">
        <f t="shared" ref="N683" si="604">K683*M683</f>
        <v>620.16</v>
      </c>
      <c r="O683" s="274">
        <f t="shared" ref="O683" si="605">J683+N683</f>
        <v>620.16</v>
      </c>
      <c r="P683" s="65"/>
    </row>
    <row r="684" spans="1:16" ht="15" thickBot="1" x14ac:dyDescent="0.35">
      <c r="A684" s="26"/>
      <c r="B684" s="32"/>
      <c r="C684" s="32"/>
      <c r="D684" s="205"/>
      <c r="E684" s="206"/>
      <c r="F684" s="199"/>
      <c r="G684" s="200"/>
      <c r="H684" s="202"/>
      <c r="I684" s="197"/>
      <c r="J684" s="197"/>
      <c r="K684" s="197"/>
      <c r="L684" s="35"/>
      <c r="M684" s="35"/>
      <c r="N684" s="197"/>
      <c r="O684" s="275"/>
      <c r="P684" s="65"/>
    </row>
    <row r="685" spans="1:16" ht="20.100000000000001" customHeight="1" thickBot="1" x14ac:dyDescent="0.35">
      <c r="A685" s="320" t="s">
        <v>40</v>
      </c>
      <c r="B685" s="321"/>
      <c r="C685" s="321"/>
      <c r="D685" s="322"/>
      <c r="E685" s="208"/>
      <c r="F685" s="199"/>
      <c r="G685" s="200"/>
      <c r="H685" s="202"/>
      <c r="I685" s="197"/>
      <c r="J685" s="197"/>
      <c r="K685" s="197"/>
      <c r="L685" s="35"/>
      <c r="M685" s="35"/>
      <c r="N685" s="197"/>
      <c r="O685" s="275"/>
      <c r="P685" s="65"/>
    </row>
    <row r="686" spans="1:16" x14ac:dyDescent="0.3">
      <c r="A686" s="26">
        <v>1</v>
      </c>
      <c r="B686" s="9"/>
      <c r="C686" s="10"/>
      <c r="D686" s="5" t="s">
        <v>142</v>
      </c>
      <c r="E686" s="53">
        <v>1</v>
      </c>
      <c r="F686" s="199">
        <v>0</v>
      </c>
      <c r="G686" s="200">
        <f>E686+(E686*F686)</f>
        <v>1</v>
      </c>
      <c r="H686" s="202" t="s">
        <v>11</v>
      </c>
      <c r="I686" s="247"/>
      <c r="J686" s="198">
        <f t="shared" ref="J686" si="606">I686*G686</f>
        <v>0</v>
      </c>
      <c r="K686" s="198">
        <f t="shared" ref="K686" si="607">$K$4</f>
        <v>121.60000000000001</v>
      </c>
      <c r="L686" s="35">
        <v>5</v>
      </c>
      <c r="M686" s="201">
        <f t="shared" ref="M686" si="608">L686*G686</f>
        <v>5</v>
      </c>
      <c r="N686" s="197">
        <f t="shared" ref="N686" si="609">K686*M686</f>
        <v>608</v>
      </c>
      <c r="O686" s="274">
        <f t="shared" ref="O686" si="610">J686+N686</f>
        <v>608</v>
      </c>
      <c r="P686" s="65"/>
    </row>
    <row r="687" spans="1:16" ht="15" thickBot="1" x14ac:dyDescent="0.35">
      <c r="A687" s="26"/>
      <c r="B687" s="32"/>
      <c r="C687" s="32"/>
      <c r="D687" s="205"/>
      <c r="E687" s="206"/>
      <c r="F687" s="199"/>
      <c r="G687" s="200"/>
      <c r="H687" s="202"/>
      <c r="I687" s="197"/>
      <c r="J687" s="197"/>
      <c r="K687" s="197"/>
      <c r="L687" s="35"/>
      <c r="M687" s="35"/>
      <c r="N687" s="197"/>
      <c r="O687" s="275"/>
      <c r="P687" s="65"/>
    </row>
    <row r="688" spans="1:16" ht="20.100000000000001" customHeight="1" thickBot="1" x14ac:dyDescent="0.35">
      <c r="A688" s="320" t="s">
        <v>98</v>
      </c>
      <c r="B688" s="321"/>
      <c r="C688" s="321"/>
      <c r="D688" s="322"/>
      <c r="E688" s="208"/>
      <c r="F688" s="199"/>
      <c r="G688" s="200"/>
      <c r="H688" s="202"/>
      <c r="I688" s="197"/>
      <c r="J688" s="197"/>
      <c r="K688" s="197"/>
      <c r="L688" s="35"/>
      <c r="M688" s="35"/>
      <c r="N688" s="197"/>
      <c r="O688" s="275"/>
      <c r="P688" s="65"/>
    </row>
    <row r="689" spans="1:19" x14ac:dyDescent="0.3">
      <c r="A689" s="26">
        <v>1</v>
      </c>
      <c r="B689" s="9"/>
      <c r="C689" s="9"/>
      <c r="D689" s="5" t="s">
        <v>147</v>
      </c>
      <c r="E689" s="101">
        <v>1</v>
      </c>
      <c r="F689" s="199">
        <v>0</v>
      </c>
      <c r="G689" s="200">
        <f t="shared" ref="G689:G698" si="611">E689+(E689*F689)</f>
        <v>1</v>
      </c>
      <c r="H689" s="153" t="s">
        <v>11</v>
      </c>
      <c r="I689" s="242">
        <v>0</v>
      </c>
      <c r="J689" s="198">
        <f t="shared" ref="J689:J698" si="612">I689*G689</f>
        <v>0</v>
      </c>
      <c r="K689" s="198">
        <f t="shared" ref="K689:K698" si="613">$K$4</f>
        <v>121.60000000000001</v>
      </c>
      <c r="L689" s="201">
        <v>0.2</v>
      </c>
      <c r="M689" s="201">
        <f t="shared" ref="M689:M698" si="614">L689*G689</f>
        <v>0.2</v>
      </c>
      <c r="N689" s="198">
        <f t="shared" ref="N689:N698" si="615">M689*K689</f>
        <v>24.320000000000004</v>
      </c>
      <c r="O689" s="274">
        <f t="shared" ref="O689:O698" si="616">J689+N689</f>
        <v>24.320000000000004</v>
      </c>
      <c r="P689" s="65"/>
    </row>
    <row r="690" spans="1:19" x14ac:dyDescent="0.3">
      <c r="A690" s="26">
        <v>2</v>
      </c>
      <c r="B690" s="9"/>
      <c r="C690" s="9"/>
      <c r="D690" s="5" t="s">
        <v>148</v>
      </c>
      <c r="E690" s="101">
        <v>5</v>
      </c>
      <c r="F690" s="199">
        <v>0</v>
      </c>
      <c r="G690" s="200">
        <f t="shared" si="611"/>
        <v>5</v>
      </c>
      <c r="H690" s="153" t="s">
        <v>11</v>
      </c>
      <c r="I690" s="242">
        <v>0</v>
      </c>
      <c r="J690" s="198">
        <f t="shared" si="612"/>
        <v>0</v>
      </c>
      <c r="K690" s="198">
        <f t="shared" si="613"/>
        <v>121.60000000000001</v>
      </c>
      <c r="L690" s="201">
        <v>0.2</v>
      </c>
      <c r="M690" s="201">
        <f t="shared" si="614"/>
        <v>1</v>
      </c>
      <c r="N690" s="198">
        <f t="shared" si="615"/>
        <v>121.60000000000001</v>
      </c>
      <c r="O690" s="274">
        <f t="shared" si="616"/>
        <v>121.60000000000001</v>
      </c>
      <c r="P690" s="65"/>
    </row>
    <row r="691" spans="1:19" x14ac:dyDescent="0.3">
      <c r="A691" s="26">
        <v>3</v>
      </c>
      <c r="B691" s="9"/>
      <c r="C691" s="9"/>
      <c r="D691" s="5" t="s">
        <v>149</v>
      </c>
      <c r="E691" s="53">
        <v>4</v>
      </c>
      <c r="F691" s="199">
        <v>0</v>
      </c>
      <c r="G691" s="200">
        <f t="shared" si="611"/>
        <v>4</v>
      </c>
      <c r="H691" s="153" t="s">
        <v>11</v>
      </c>
      <c r="I691" s="242">
        <v>0</v>
      </c>
      <c r="J691" s="198">
        <f t="shared" si="612"/>
        <v>0</v>
      </c>
      <c r="K691" s="198">
        <f t="shared" si="613"/>
        <v>121.60000000000001</v>
      </c>
      <c r="L691" s="201">
        <v>0.2</v>
      </c>
      <c r="M691" s="201">
        <f t="shared" si="614"/>
        <v>0.8</v>
      </c>
      <c r="N691" s="198">
        <f t="shared" si="615"/>
        <v>97.280000000000015</v>
      </c>
      <c r="O691" s="274">
        <f t="shared" si="616"/>
        <v>97.280000000000015</v>
      </c>
      <c r="P691" s="65"/>
    </row>
    <row r="692" spans="1:19" x14ac:dyDescent="0.3">
      <c r="A692" s="26">
        <v>4</v>
      </c>
      <c r="B692" s="9"/>
      <c r="C692" s="9"/>
      <c r="D692" s="5" t="s">
        <v>150</v>
      </c>
      <c r="E692" s="53">
        <v>1</v>
      </c>
      <c r="F692" s="199">
        <v>0</v>
      </c>
      <c r="G692" s="200">
        <f t="shared" si="611"/>
        <v>1</v>
      </c>
      <c r="H692" s="153" t="s">
        <v>11</v>
      </c>
      <c r="I692" s="242">
        <v>0</v>
      </c>
      <c r="J692" s="198">
        <f t="shared" si="612"/>
        <v>0</v>
      </c>
      <c r="K692" s="198">
        <f t="shared" si="613"/>
        <v>121.60000000000001</v>
      </c>
      <c r="L692" s="201">
        <v>0.2</v>
      </c>
      <c r="M692" s="201">
        <f t="shared" si="614"/>
        <v>0.2</v>
      </c>
      <c r="N692" s="198">
        <f t="shared" si="615"/>
        <v>24.320000000000004</v>
      </c>
      <c r="O692" s="274">
        <f t="shared" si="616"/>
        <v>24.320000000000004</v>
      </c>
      <c r="P692" s="65"/>
    </row>
    <row r="693" spans="1:19" x14ac:dyDescent="0.3">
      <c r="A693" s="26">
        <v>5</v>
      </c>
      <c r="B693" s="9"/>
      <c r="C693" s="9"/>
      <c r="D693" s="5" t="s">
        <v>151</v>
      </c>
      <c r="E693" s="53">
        <v>1</v>
      </c>
      <c r="F693" s="199">
        <v>0</v>
      </c>
      <c r="G693" s="200">
        <f t="shared" si="611"/>
        <v>1</v>
      </c>
      <c r="H693" s="153" t="s">
        <v>11</v>
      </c>
      <c r="I693" s="242">
        <v>0</v>
      </c>
      <c r="J693" s="198">
        <f t="shared" si="612"/>
        <v>0</v>
      </c>
      <c r="K693" s="198">
        <f t="shared" si="613"/>
        <v>121.60000000000001</v>
      </c>
      <c r="L693" s="201">
        <v>0.2</v>
      </c>
      <c r="M693" s="201">
        <f t="shared" si="614"/>
        <v>0.2</v>
      </c>
      <c r="N693" s="198">
        <f t="shared" si="615"/>
        <v>24.320000000000004</v>
      </c>
      <c r="O693" s="274">
        <f t="shared" si="616"/>
        <v>24.320000000000004</v>
      </c>
      <c r="P693" s="65"/>
    </row>
    <row r="694" spans="1:19" x14ac:dyDescent="0.3">
      <c r="A694" s="26">
        <v>6</v>
      </c>
      <c r="B694" s="9"/>
      <c r="C694" s="9"/>
      <c r="D694" s="5" t="s">
        <v>259</v>
      </c>
      <c r="E694" s="101">
        <v>1</v>
      </c>
      <c r="F694" s="199">
        <v>0</v>
      </c>
      <c r="G694" s="200">
        <f t="shared" si="611"/>
        <v>1</v>
      </c>
      <c r="H694" s="153" t="s">
        <v>11</v>
      </c>
      <c r="I694" s="242">
        <v>0</v>
      </c>
      <c r="J694" s="198">
        <f t="shared" si="612"/>
        <v>0</v>
      </c>
      <c r="K694" s="198">
        <f t="shared" si="613"/>
        <v>121.60000000000001</v>
      </c>
      <c r="L694" s="201">
        <v>0.2</v>
      </c>
      <c r="M694" s="201">
        <f t="shared" si="614"/>
        <v>0.2</v>
      </c>
      <c r="N694" s="198">
        <f t="shared" si="615"/>
        <v>24.320000000000004</v>
      </c>
      <c r="O694" s="274">
        <f t="shared" si="616"/>
        <v>24.320000000000004</v>
      </c>
      <c r="P694" s="65"/>
    </row>
    <row r="695" spans="1:19" x14ac:dyDescent="0.3">
      <c r="A695" s="26">
        <v>7</v>
      </c>
      <c r="B695" s="9"/>
      <c r="C695" s="9"/>
      <c r="D695" s="5" t="s">
        <v>153</v>
      </c>
      <c r="E695" s="53">
        <v>1</v>
      </c>
      <c r="F695" s="199">
        <v>0</v>
      </c>
      <c r="G695" s="200">
        <f t="shared" si="611"/>
        <v>1</v>
      </c>
      <c r="H695" s="153" t="s">
        <v>11</v>
      </c>
      <c r="I695" s="242">
        <v>0</v>
      </c>
      <c r="J695" s="198">
        <f t="shared" si="612"/>
        <v>0</v>
      </c>
      <c r="K695" s="198">
        <f t="shared" si="613"/>
        <v>121.60000000000001</v>
      </c>
      <c r="L695" s="201">
        <v>0.2</v>
      </c>
      <c r="M695" s="201">
        <f t="shared" si="614"/>
        <v>0.2</v>
      </c>
      <c r="N695" s="198">
        <f t="shared" si="615"/>
        <v>24.320000000000004</v>
      </c>
      <c r="O695" s="274">
        <f t="shared" si="616"/>
        <v>24.320000000000004</v>
      </c>
      <c r="P695" s="65"/>
    </row>
    <row r="696" spans="1:19" x14ac:dyDescent="0.3">
      <c r="A696" s="26">
        <v>8</v>
      </c>
      <c r="B696" s="9"/>
      <c r="C696" s="9"/>
      <c r="D696" s="5" t="s">
        <v>154</v>
      </c>
      <c r="E696" s="53">
        <v>5</v>
      </c>
      <c r="F696" s="199">
        <v>0</v>
      </c>
      <c r="G696" s="200">
        <f t="shared" si="611"/>
        <v>5</v>
      </c>
      <c r="H696" s="153" t="s">
        <v>11</v>
      </c>
      <c r="I696" s="242">
        <v>0</v>
      </c>
      <c r="J696" s="198">
        <f t="shared" si="612"/>
        <v>0</v>
      </c>
      <c r="K696" s="198">
        <f t="shared" si="613"/>
        <v>121.60000000000001</v>
      </c>
      <c r="L696" s="201">
        <v>0.2</v>
      </c>
      <c r="M696" s="201">
        <f t="shared" si="614"/>
        <v>1</v>
      </c>
      <c r="N696" s="198">
        <f t="shared" si="615"/>
        <v>121.60000000000001</v>
      </c>
      <c r="O696" s="274">
        <f t="shared" si="616"/>
        <v>121.60000000000001</v>
      </c>
      <c r="P696" s="65"/>
    </row>
    <row r="697" spans="1:19" x14ac:dyDescent="0.3">
      <c r="A697" s="26">
        <v>9</v>
      </c>
      <c r="B697" s="9"/>
      <c r="C697" s="9"/>
      <c r="D697" s="5" t="s">
        <v>155</v>
      </c>
      <c r="E697" s="53">
        <v>2</v>
      </c>
      <c r="F697" s="199">
        <v>0</v>
      </c>
      <c r="G697" s="200">
        <f t="shared" si="611"/>
        <v>2</v>
      </c>
      <c r="H697" s="153" t="s">
        <v>11</v>
      </c>
      <c r="I697" s="242">
        <v>0</v>
      </c>
      <c r="J697" s="198">
        <f t="shared" si="612"/>
        <v>0</v>
      </c>
      <c r="K697" s="198">
        <f t="shared" si="613"/>
        <v>121.60000000000001</v>
      </c>
      <c r="L697" s="201">
        <v>0.2</v>
      </c>
      <c r="M697" s="201">
        <f t="shared" si="614"/>
        <v>0.4</v>
      </c>
      <c r="N697" s="198">
        <f t="shared" si="615"/>
        <v>48.640000000000008</v>
      </c>
      <c r="O697" s="274">
        <f t="shared" si="616"/>
        <v>48.640000000000008</v>
      </c>
      <c r="P697" s="65"/>
    </row>
    <row r="698" spans="1:19" x14ac:dyDescent="0.3">
      <c r="A698" s="26">
        <v>10</v>
      </c>
      <c r="B698" s="9"/>
      <c r="C698" s="9"/>
      <c r="D698" s="5" t="s">
        <v>156</v>
      </c>
      <c r="E698" s="53">
        <v>1</v>
      </c>
      <c r="F698" s="199">
        <v>0</v>
      </c>
      <c r="G698" s="200">
        <f t="shared" si="611"/>
        <v>1</v>
      </c>
      <c r="H698" s="153" t="s">
        <v>11</v>
      </c>
      <c r="I698" s="242">
        <v>0</v>
      </c>
      <c r="J698" s="198">
        <f t="shared" si="612"/>
        <v>0</v>
      </c>
      <c r="K698" s="198">
        <f t="shared" si="613"/>
        <v>121.60000000000001</v>
      </c>
      <c r="L698" s="201">
        <v>0.2</v>
      </c>
      <c r="M698" s="201">
        <f t="shared" si="614"/>
        <v>0.2</v>
      </c>
      <c r="N698" s="198">
        <f t="shared" si="615"/>
        <v>24.320000000000004</v>
      </c>
      <c r="O698" s="274">
        <f t="shared" si="616"/>
        <v>24.320000000000004</v>
      </c>
      <c r="P698" s="65"/>
    </row>
    <row r="699" spans="1:19" ht="15" thickBot="1" x14ac:dyDescent="0.35">
      <c r="A699" s="26"/>
      <c r="B699" s="32"/>
      <c r="C699" s="32"/>
      <c r="D699" s="205"/>
      <c r="E699" s="206"/>
      <c r="F699" s="199"/>
      <c r="G699" s="200"/>
      <c r="H699" s="202"/>
      <c r="I699" s="197"/>
      <c r="J699" s="197"/>
      <c r="K699" s="197"/>
      <c r="L699" s="35"/>
      <c r="M699" s="35"/>
      <c r="N699" s="197"/>
      <c r="O699" s="275"/>
      <c r="P699" s="65"/>
    </row>
    <row r="700" spans="1:19" ht="20.100000000000001" customHeight="1" thickBot="1" x14ac:dyDescent="0.35">
      <c r="A700" s="320" t="s">
        <v>54</v>
      </c>
      <c r="B700" s="321"/>
      <c r="C700" s="321"/>
      <c r="D700" s="322"/>
      <c r="E700" s="208"/>
      <c r="F700" s="199"/>
      <c r="G700" s="200"/>
      <c r="H700" s="202"/>
      <c r="I700" s="197"/>
      <c r="J700" s="197"/>
      <c r="K700" s="197"/>
      <c r="L700" s="35"/>
      <c r="M700" s="35"/>
      <c r="N700" s="197"/>
      <c r="O700" s="275"/>
      <c r="P700" s="65"/>
    </row>
    <row r="701" spans="1:19" x14ac:dyDescent="0.3">
      <c r="A701" s="26">
        <v>1</v>
      </c>
      <c r="B701" s="9"/>
      <c r="C701" s="9"/>
      <c r="D701" s="5" t="s">
        <v>100</v>
      </c>
      <c r="E701" s="101">
        <v>14.25</v>
      </c>
      <c r="F701" s="199">
        <v>0</v>
      </c>
      <c r="G701" s="200">
        <f t="shared" ref="G701:G702" si="617">E701+(E701*F701)</f>
        <v>14.25</v>
      </c>
      <c r="H701" s="153" t="s">
        <v>11</v>
      </c>
      <c r="I701" s="242">
        <v>0</v>
      </c>
      <c r="J701" s="198">
        <f t="shared" ref="J701:J702" si="618">I701*G701</f>
        <v>0</v>
      </c>
      <c r="K701" s="198">
        <f t="shared" ref="K701:K702" si="619">$K$4</f>
        <v>121.60000000000001</v>
      </c>
      <c r="L701" s="201">
        <v>0.2</v>
      </c>
      <c r="M701" s="201">
        <f t="shared" ref="M701:M702" si="620">L701*G701</f>
        <v>2.85</v>
      </c>
      <c r="N701" s="198">
        <f t="shared" ref="N701:N702" si="621">M701*K701</f>
        <v>346.56000000000006</v>
      </c>
      <c r="O701" s="274">
        <f t="shared" ref="O701:O702" si="622">J701+N701</f>
        <v>346.56000000000006</v>
      </c>
      <c r="P701" s="65"/>
    </row>
    <row r="702" spans="1:19" x14ac:dyDescent="0.3">
      <c r="A702" s="26">
        <v>2</v>
      </c>
      <c r="B702" s="9"/>
      <c r="C702" s="204"/>
      <c r="D702" s="64" t="s">
        <v>101</v>
      </c>
      <c r="E702" s="53">
        <v>45.03</v>
      </c>
      <c r="F702" s="199">
        <v>0</v>
      </c>
      <c r="G702" s="200">
        <f t="shared" si="617"/>
        <v>45.03</v>
      </c>
      <c r="H702" s="153" t="s">
        <v>11</v>
      </c>
      <c r="I702" s="242">
        <v>0</v>
      </c>
      <c r="J702" s="198">
        <f t="shared" si="618"/>
        <v>0</v>
      </c>
      <c r="K702" s="198">
        <f t="shared" si="619"/>
        <v>121.60000000000001</v>
      </c>
      <c r="L702" s="201">
        <v>1.4999999999999999E-2</v>
      </c>
      <c r="M702" s="201">
        <f t="shared" si="620"/>
        <v>0.67544999999999999</v>
      </c>
      <c r="N702" s="198">
        <f t="shared" si="621"/>
        <v>82.134720000000002</v>
      </c>
      <c r="O702" s="274">
        <f t="shared" si="622"/>
        <v>82.134720000000002</v>
      </c>
      <c r="P702" s="65"/>
    </row>
    <row r="703" spans="1:19" s="24" customFormat="1" ht="15" thickBot="1" x14ac:dyDescent="0.35">
      <c r="A703" s="19"/>
      <c r="B703" s="40"/>
      <c r="C703" s="40"/>
      <c r="D703" s="48"/>
      <c r="E703" s="102"/>
      <c r="F703" s="47"/>
      <c r="G703" s="161"/>
      <c r="H703" s="46"/>
      <c r="I703" s="256"/>
      <c r="J703" s="256"/>
      <c r="K703" s="256"/>
      <c r="L703" s="50"/>
      <c r="M703" s="50"/>
      <c r="N703" s="242"/>
      <c r="O703" s="277"/>
      <c r="P703" s="52"/>
      <c r="Q703" s="13"/>
      <c r="S703" s="13"/>
    </row>
    <row r="704" spans="1:19" s="24" customFormat="1" ht="30" customHeight="1" thickBot="1" x14ac:dyDescent="0.35">
      <c r="A704" s="19"/>
      <c r="B704" s="40"/>
      <c r="C704" s="57"/>
      <c r="D704" s="314" t="s">
        <v>38</v>
      </c>
      <c r="E704" s="315"/>
      <c r="F704" s="315"/>
      <c r="G704" s="315"/>
      <c r="H704" s="315"/>
      <c r="I704" s="315"/>
      <c r="J704" s="316"/>
      <c r="K704" s="249"/>
      <c r="L704" s="50"/>
      <c r="M704" s="50"/>
      <c r="N704" s="242"/>
      <c r="O704" s="273">
        <f>J704</f>
        <v>0</v>
      </c>
      <c r="P704" s="52"/>
      <c r="Q704" s="13"/>
      <c r="S704" s="13"/>
    </row>
    <row r="705" spans="1:16" ht="15" thickBot="1" x14ac:dyDescent="0.35">
      <c r="A705" s="26"/>
      <c r="B705" s="32"/>
      <c r="C705" s="32"/>
      <c r="D705" s="48"/>
      <c r="E705" s="53"/>
      <c r="F705" s="1"/>
      <c r="G705" s="161"/>
      <c r="H705" s="17"/>
      <c r="I705" s="250"/>
      <c r="J705" s="240"/>
      <c r="K705" s="251"/>
      <c r="L705" s="41"/>
      <c r="M705" s="42"/>
      <c r="N705" s="240"/>
      <c r="O705" s="277"/>
      <c r="P705" s="66"/>
    </row>
    <row r="706" spans="1:16" s="69" customFormat="1" ht="16.2" thickBot="1" x14ac:dyDescent="0.35">
      <c r="A706" s="43"/>
      <c r="B706" s="44"/>
      <c r="C706" s="44"/>
      <c r="D706" s="67"/>
      <c r="E706" s="103"/>
      <c r="F706" s="45"/>
      <c r="G706" s="323" t="s">
        <v>36</v>
      </c>
      <c r="H706" s="324"/>
      <c r="I706" s="252">
        <f>SUM(J677:J705)</f>
        <v>0</v>
      </c>
      <c r="J706" s="325" t="s">
        <v>37</v>
      </c>
      <c r="K706" s="326"/>
      <c r="L706" s="164">
        <f>SUM(N677:N705)</f>
        <v>3565.9747200000011</v>
      </c>
      <c r="M706" s="94"/>
      <c r="N706" s="260"/>
      <c r="O706" s="278"/>
      <c r="P706" s="68">
        <f>SUM(O677:O705)</f>
        <v>3565.9747200000011</v>
      </c>
    </row>
    <row r="707" spans="1:16" ht="15" thickBot="1" x14ac:dyDescent="0.35">
      <c r="A707" s="26"/>
      <c r="B707" s="32"/>
      <c r="C707" s="32"/>
      <c r="D707" s="48"/>
      <c r="E707" s="53"/>
      <c r="F707" s="1"/>
      <c r="G707" s="161"/>
      <c r="H707" s="17"/>
      <c r="I707" s="250"/>
      <c r="J707" s="240"/>
      <c r="K707" s="251"/>
      <c r="L707" s="41"/>
      <c r="M707" s="42"/>
      <c r="N707" s="240"/>
      <c r="O707" s="277"/>
      <c r="P707" s="66"/>
    </row>
    <row r="708" spans="1:16" ht="30" customHeight="1" thickBot="1" x14ac:dyDescent="0.35">
      <c r="A708" s="305" t="s">
        <v>26</v>
      </c>
      <c r="B708" s="306"/>
      <c r="C708" s="306"/>
      <c r="D708" s="306"/>
      <c r="E708" s="306"/>
      <c r="F708" s="306"/>
      <c r="G708" s="306"/>
      <c r="H708" s="327"/>
      <c r="I708" s="253"/>
      <c r="J708" s="240"/>
      <c r="K708" s="240"/>
      <c r="L708" s="3"/>
      <c r="M708" s="3"/>
      <c r="N708" s="240"/>
      <c r="O708" s="271"/>
      <c r="P708" s="52"/>
    </row>
    <row r="709" spans="1:16" ht="20.100000000000001" customHeight="1" thickBot="1" x14ac:dyDescent="0.35">
      <c r="A709" s="320" t="s">
        <v>52</v>
      </c>
      <c r="B709" s="321"/>
      <c r="C709" s="321"/>
      <c r="D709" s="322"/>
      <c r="E709" s="56"/>
      <c r="F709" s="1"/>
      <c r="G709" s="58"/>
      <c r="H709" s="2"/>
      <c r="I709" s="239"/>
      <c r="J709" s="240"/>
      <c r="K709" s="240"/>
      <c r="L709" s="3"/>
      <c r="M709" s="3"/>
      <c r="N709" s="240"/>
      <c r="O709" s="271"/>
      <c r="P709" s="52"/>
    </row>
    <row r="710" spans="1:16" s="24" customFormat="1" x14ac:dyDescent="0.3">
      <c r="A710" s="26">
        <v>1</v>
      </c>
      <c r="B710" s="107"/>
      <c r="C710" s="9"/>
      <c r="D710" s="20" t="s">
        <v>424</v>
      </c>
      <c r="E710" s="297">
        <v>239</v>
      </c>
      <c r="F710" s="21">
        <v>0.1</v>
      </c>
      <c r="G710" s="58">
        <f t="shared" ref="G710" si="623">E710+(E710*F710)</f>
        <v>262.89999999999998</v>
      </c>
      <c r="H710" s="22" t="s">
        <v>9</v>
      </c>
      <c r="I710" s="242">
        <v>0</v>
      </c>
      <c r="J710" s="242">
        <f t="shared" ref="J710" si="624">I710*G710</f>
        <v>0</v>
      </c>
      <c r="K710" s="242">
        <f t="shared" ref="K710" si="625">$K$4</f>
        <v>121.60000000000001</v>
      </c>
      <c r="L710" s="25">
        <v>0</v>
      </c>
      <c r="M710" s="23">
        <f t="shared" ref="M710" si="626">L710*G710</f>
        <v>0</v>
      </c>
      <c r="N710" s="242">
        <f t="shared" ref="N710" si="627">M710*K710</f>
        <v>0</v>
      </c>
      <c r="O710" s="273">
        <f t="shared" ref="O710" si="628">N710+J710</f>
        <v>0</v>
      </c>
      <c r="P710" s="65"/>
    </row>
    <row r="711" spans="1:16" ht="15" thickBot="1" x14ac:dyDescent="0.35">
      <c r="A711" s="31"/>
      <c r="B711" s="33"/>
      <c r="C711" s="33"/>
      <c r="D711" s="8"/>
      <c r="E711" s="55"/>
      <c r="F711" s="14"/>
      <c r="G711" s="162"/>
      <c r="H711" s="15"/>
      <c r="I711" s="239"/>
      <c r="J711" s="240"/>
      <c r="K711" s="240"/>
      <c r="L711" s="3"/>
      <c r="M711" s="3"/>
      <c r="N711" s="240"/>
      <c r="O711" s="271"/>
      <c r="P711" s="52"/>
    </row>
    <row r="712" spans="1:16" ht="20.100000000000001" customHeight="1" thickBot="1" x14ac:dyDescent="0.35">
      <c r="A712" s="320" t="s">
        <v>51</v>
      </c>
      <c r="B712" s="321"/>
      <c r="C712" s="321"/>
      <c r="D712" s="322"/>
      <c r="E712" s="56"/>
      <c r="F712" s="1"/>
      <c r="G712" s="58"/>
      <c r="H712" s="2"/>
      <c r="I712" s="239"/>
      <c r="J712" s="240"/>
      <c r="K712" s="240"/>
      <c r="L712" s="3"/>
      <c r="M712" s="3"/>
      <c r="N712" s="240"/>
      <c r="O712" s="271"/>
      <c r="P712" s="52"/>
    </row>
    <row r="713" spans="1:16" ht="15" customHeight="1" x14ac:dyDescent="0.3">
      <c r="A713" s="26">
        <v>1</v>
      </c>
      <c r="B713" s="108"/>
      <c r="C713" s="27"/>
      <c r="D713" s="20" t="s">
        <v>162</v>
      </c>
      <c r="E713" s="54">
        <v>1471</v>
      </c>
      <c r="F713" s="1">
        <v>0.1</v>
      </c>
      <c r="G713" s="58">
        <f>E713+(E713*F713)</f>
        <v>1618.1</v>
      </c>
      <c r="H713" s="4" t="s">
        <v>9</v>
      </c>
      <c r="I713" s="242">
        <v>0</v>
      </c>
      <c r="J713" s="242">
        <f t="shared" ref="J713" si="629">I713*G713</f>
        <v>0</v>
      </c>
      <c r="K713" s="242">
        <f>$K$4</f>
        <v>121.60000000000001</v>
      </c>
      <c r="L713" s="23">
        <v>2.5999999999999999E-2</v>
      </c>
      <c r="M713" s="23">
        <f t="shared" ref="M713" si="630">L713*G713</f>
        <v>42.070599999999999</v>
      </c>
      <c r="N713" s="242">
        <f t="shared" ref="N713" si="631">M713*K713</f>
        <v>5115.78496</v>
      </c>
      <c r="O713" s="273">
        <f t="shared" ref="O713" si="632">J713+N713</f>
        <v>5115.78496</v>
      </c>
      <c r="P713" s="73"/>
    </row>
    <row r="714" spans="1:16" ht="15" customHeight="1" x14ac:dyDescent="0.3">
      <c r="A714" s="26">
        <v>1</v>
      </c>
      <c r="B714" s="108"/>
      <c r="C714" s="27"/>
      <c r="D714" s="20" t="s">
        <v>417</v>
      </c>
      <c r="E714" s="298">
        <v>239</v>
      </c>
      <c r="F714" s="1">
        <v>0.1</v>
      </c>
      <c r="G714" s="58">
        <f>E714+(E714*F714)</f>
        <v>262.89999999999998</v>
      </c>
      <c r="H714" s="4" t="s">
        <v>9</v>
      </c>
      <c r="I714" s="242">
        <v>0</v>
      </c>
      <c r="J714" s="242">
        <f t="shared" ref="J714" si="633">I714*G714</f>
        <v>0</v>
      </c>
      <c r="K714" s="242">
        <f>$K$4</f>
        <v>121.60000000000001</v>
      </c>
      <c r="L714" s="23">
        <v>0</v>
      </c>
      <c r="M714" s="23">
        <f t="shared" ref="M714" si="634">L714*G714</f>
        <v>0</v>
      </c>
      <c r="N714" s="242">
        <f t="shared" ref="N714" si="635">M714*K714</f>
        <v>0</v>
      </c>
      <c r="O714" s="273">
        <f t="shared" ref="O714" si="636">J714+N714</f>
        <v>0</v>
      </c>
      <c r="P714" s="73"/>
    </row>
    <row r="715" spans="1:16" ht="15" thickBot="1" x14ac:dyDescent="0.35">
      <c r="A715" s="31"/>
      <c r="B715" s="33"/>
      <c r="C715" s="33"/>
      <c r="D715" s="8"/>
      <c r="E715" s="55"/>
      <c r="F715" s="14"/>
      <c r="G715" s="162"/>
      <c r="H715" s="15"/>
      <c r="I715" s="239"/>
      <c r="J715" s="240"/>
      <c r="K715" s="240"/>
      <c r="L715" s="3"/>
      <c r="M715" s="3"/>
      <c r="N715" s="240"/>
      <c r="O715" s="271"/>
      <c r="P715" s="52"/>
    </row>
    <row r="716" spans="1:16" ht="20.100000000000001" customHeight="1" thickBot="1" x14ac:dyDescent="0.35">
      <c r="A716" s="320" t="s">
        <v>52</v>
      </c>
      <c r="B716" s="321"/>
      <c r="C716" s="321"/>
      <c r="D716" s="322"/>
      <c r="E716" s="56"/>
      <c r="F716" s="1"/>
      <c r="G716" s="58"/>
      <c r="H716" s="2"/>
      <c r="I716" s="239"/>
      <c r="J716" s="240"/>
      <c r="K716" s="240"/>
      <c r="L716" s="3"/>
      <c r="M716" s="3"/>
      <c r="N716" s="240"/>
      <c r="O716" s="271"/>
      <c r="P716" s="52"/>
    </row>
    <row r="717" spans="1:16" s="24" customFormat="1" x14ac:dyDescent="0.3">
      <c r="A717" s="26">
        <v>1</v>
      </c>
      <c r="B717" s="107"/>
      <c r="C717" s="9"/>
      <c r="D717" s="20" t="s">
        <v>352</v>
      </c>
      <c r="E717" s="53">
        <v>23</v>
      </c>
      <c r="F717" s="21">
        <v>0.1</v>
      </c>
      <c r="G717" s="58">
        <f t="shared" ref="G717" si="637">E717+(E717*F717)</f>
        <v>25.3</v>
      </c>
      <c r="H717" s="22" t="s">
        <v>9</v>
      </c>
      <c r="I717" s="242">
        <v>0</v>
      </c>
      <c r="J717" s="242">
        <f t="shared" ref="J717" si="638">I717*G717</f>
        <v>0</v>
      </c>
      <c r="K717" s="242">
        <f t="shared" ref="K717" si="639">$K$4</f>
        <v>121.60000000000001</v>
      </c>
      <c r="L717" s="25">
        <v>0.06</v>
      </c>
      <c r="M717" s="23">
        <f t="shared" ref="M717" si="640">L717*G717</f>
        <v>1.518</v>
      </c>
      <c r="N717" s="242">
        <f t="shared" ref="N717" si="641">M717*K717</f>
        <v>184.58880000000002</v>
      </c>
      <c r="O717" s="273">
        <f t="shared" ref="O717" si="642">N717+J717</f>
        <v>184.58880000000002</v>
      </c>
      <c r="P717" s="65"/>
    </row>
    <row r="718" spans="1:16" x14ac:dyDescent="0.3">
      <c r="A718" s="26"/>
      <c r="B718" s="107"/>
      <c r="C718" s="9"/>
      <c r="D718" s="20" t="s">
        <v>353</v>
      </c>
      <c r="E718" s="53">
        <v>1</v>
      </c>
      <c r="F718" s="199">
        <v>0</v>
      </c>
      <c r="G718" s="58">
        <f t="shared" ref="G718:G723" si="643">E718+(E718*F718)</f>
        <v>1</v>
      </c>
      <c r="H718" s="22" t="s">
        <v>11</v>
      </c>
      <c r="I718" s="242">
        <v>0</v>
      </c>
      <c r="J718" s="242">
        <f t="shared" ref="J718:J723" si="644">I718*G718</f>
        <v>0</v>
      </c>
      <c r="K718" s="242">
        <f t="shared" ref="K718:K723" si="645">$K$4</f>
        <v>121.60000000000001</v>
      </c>
      <c r="L718" s="25">
        <v>0.2</v>
      </c>
      <c r="M718" s="23">
        <f t="shared" ref="M718:M723" si="646">L718*G718</f>
        <v>0.2</v>
      </c>
      <c r="N718" s="242">
        <f t="shared" ref="N718:N723" si="647">M718*K718</f>
        <v>24.320000000000004</v>
      </c>
      <c r="O718" s="273">
        <f t="shared" ref="O718:O723" si="648">N718+J718</f>
        <v>24.320000000000004</v>
      </c>
      <c r="P718" s="65"/>
    </row>
    <row r="719" spans="1:16" x14ac:dyDescent="0.3">
      <c r="A719" s="26"/>
      <c r="B719" s="107"/>
      <c r="C719" s="9"/>
      <c r="D719" s="20" t="s">
        <v>354</v>
      </c>
      <c r="E719" s="53">
        <v>4</v>
      </c>
      <c r="F719" s="199">
        <v>0</v>
      </c>
      <c r="G719" s="58">
        <f t="shared" si="643"/>
        <v>4</v>
      </c>
      <c r="H719" s="22" t="s">
        <v>11</v>
      </c>
      <c r="I719" s="242">
        <v>0</v>
      </c>
      <c r="J719" s="242">
        <f t="shared" si="644"/>
        <v>0</v>
      </c>
      <c r="K719" s="242">
        <f t="shared" si="645"/>
        <v>121.60000000000001</v>
      </c>
      <c r="L719" s="25">
        <v>0.04</v>
      </c>
      <c r="M719" s="23">
        <f t="shared" si="646"/>
        <v>0.16</v>
      </c>
      <c r="N719" s="242">
        <f t="shared" si="647"/>
        <v>19.456000000000003</v>
      </c>
      <c r="O719" s="273">
        <f t="shared" si="648"/>
        <v>19.456000000000003</v>
      </c>
      <c r="P719" s="65"/>
    </row>
    <row r="720" spans="1:16" x14ac:dyDescent="0.3">
      <c r="A720" s="26"/>
      <c r="B720" s="107"/>
      <c r="C720" s="9"/>
      <c r="D720" s="20" t="s">
        <v>355</v>
      </c>
      <c r="E720" s="53">
        <v>1</v>
      </c>
      <c r="F720" s="199">
        <v>0</v>
      </c>
      <c r="G720" s="58">
        <f t="shared" si="643"/>
        <v>1</v>
      </c>
      <c r="H720" s="22" t="s">
        <v>11</v>
      </c>
      <c r="I720" s="242">
        <v>0</v>
      </c>
      <c r="J720" s="242">
        <f t="shared" si="644"/>
        <v>0</v>
      </c>
      <c r="K720" s="242">
        <f t="shared" si="645"/>
        <v>121.60000000000001</v>
      </c>
      <c r="L720" s="25">
        <v>0.36000000000000004</v>
      </c>
      <c r="M720" s="23">
        <f t="shared" si="646"/>
        <v>0.36000000000000004</v>
      </c>
      <c r="N720" s="242">
        <f t="shared" si="647"/>
        <v>43.77600000000001</v>
      </c>
      <c r="O720" s="273">
        <f t="shared" si="648"/>
        <v>43.77600000000001</v>
      </c>
      <c r="P720" s="65"/>
    </row>
    <row r="721" spans="1:19" x14ac:dyDescent="0.3">
      <c r="A721" s="26"/>
      <c r="B721" s="107"/>
      <c r="C721" s="9"/>
      <c r="D721" s="20" t="s">
        <v>356</v>
      </c>
      <c r="E721" s="53">
        <v>1</v>
      </c>
      <c r="F721" s="199">
        <v>0</v>
      </c>
      <c r="G721" s="58">
        <f t="shared" si="643"/>
        <v>1</v>
      </c>
      <c r="H721" s="22" t="s">
        <v>11</v>
      </c>
      <c r="I721" s="242">
        <v>0</v>
      </c>
      <c r="J721" s="242">
        <f t="shared" si="644"/>
        <v>0</v>
      </c>
      <c r="K721" s="242">
        <f t="shared" si="645"/>
        <v>121.60000000000001</v>
      </c>
      <c r="L721" s="25">
        <v>4.8000000000000001E-2</v>
      </c>
      <c r="M721" s="23">
        <f t="shared" si="646"/>
        <v>4.8000000000000001E-2</v>
      </c>
      <c r="N721" s="242">
        <f t="shared" si="647"/>
        <v>5.8368000000000002</v>
      </c>
      <c r="O721" s="273">
        <f t="shared" si="648"/>
        <v>5.8368000000000002</v>
      </c>
      <c r="P721" s="65"/>
    </row>
    <row r="722" spans="1:19" x14ac:dyDescent="0.3">
      <c r="A722" s="26"/>
      <c r="B722" s="107"/>
      <c r="C722" s="9"/>
      <c r="D722" s="20" t="s">
        <v>350</v>
      </c>
      <c r="E722" s="53">
        <v>6</v>
      </c>
      <c r="F722" s="199">
        <v>0</v>
      </c>
      <c r="G722" s="58">
        <f t="shared" si="643"/>
        <v>6</v>
      </c>
      <c r="H722" s="22" t="s">
        <v>11</v>
      </c>
      <c r="I722" s="242">
        <v>0</v>
      </c>
      <c r="J722" s="242">
        <f t="shared" si="644"/>
        <v>0</v>
      </c>
      <c r="K722" s="242">
        <f t="shared" si="645"/>
        <v>121.60000000000001</v>
      </c>
      <c r="L722" s="25">
        <v>4.8000000000000001E-2</v>
      </c>
      <c r="M722" s="23">
        <f t="shared" si="646"/>
        <v>0.28800000000000003</v>
      </c>
      <c r="N722" s="242">
        <f t="shared" si="647"/>
        <v>35.020800000000008</v>
      </c>
      <c r="O722" s="273">
        <f t="shared" si="648"/>
        <v>35.020800000000008</v>
      </c>
      <c r="P722" s="65"/>
    </row>
    <row r="723" spans="1:19" x14ac:dyDescent="0.3">
      <c r="A723" s="26"/>
      <c r="B723" s="107"/>
      <c r="C723" s="9"/>
      <c r="D723" s="20" t="s">
        <v>351</v>
      </c>
      <c r="E723" s="53">
        <v>6</v>
      </c>
      <c r="F723" s="199">
        <v>0</v>
      </c>
      <c r="G723" s="58">
        <f t="shared" si="643"/>
        <v>6</v>
      </c>
      <c r="H723" s="22" t="s">
        <v>11</v>
      </c>
      <c r="I723" s="242">
        <v>0</v>
      </c>
      <c r="J723" s="242">
        <f t="shared" si="644"/>
        <v>0</v>
      </c>
      <c r="K723" s="242">
        <f t="shared" si="645"/>
        <v>121.60000000000001</v>
      </c>
      <c r="L723" s="25">
        <v>2.4E-2</v>
      </c>
      <c r="M723" s="23">
        <f t="shared" si="646"/>
        <v>0.14400000000000002</v>
      </c>
      <c r="N723" s="242">
        <f t="shared" si="647"/>
        <v>17.510400000000004</v>
      </c>
      <c r="O723" s="273">
        <f t="shared" si="648"/>
        <v>17.510400000000004</v>
      </c>
      <c r="P723" s="65"/>
    </row>
    <row r="724" spans="1:19" ht="15" thickBot="1" x14ac:dyDescent="0.35">
      <c r="A724" s="31"/>
      <c r="B724" s="33"/>
      <c r="C724" s="33"/>
      <c r="D724" s="8"/>
      <c r="E724" s="55"/>
      <c r="F724" s="14"/>
      <c r="G724" s="162"/>
      <c r="H724" s="15"/>
      <c r="I724" s="239"/>
      <c r="J724" s="240"/>
      <c r="K724" s="240"/>
      <c r="L724" s="3"/>
      <c r="M724" s="3"/>
      <c r="N724" s="240"/>
      <c r="O724" s="271"/>
      <c r="P724" s="52"/>
    </row>
    <row r="725" spans="1:19" ht="20.100000000000001" customHeight="1" thickBot="1" x14ac:dyDescent="0.35">
      <c r="A725" s="320" t="s">
        <v>53</v>
      </c>
      <c r="B725" s="321"/>
      <c r="C725" s="321"/>
      <c r="D725" s="322"/>
      <c r="E725" s="56"/>
      <c r="F725" s="1"/>
      <c r="G725" s="58"/>
      <c r="H725" s="2"/>
      <c r="I725" s="239"/>
      <c r="J725" s="240"/>
      <c r="K725" s="240"/>
      <c r="L725" s="3"/>
      <c r="M725" s="3"/>
      <c r="N725" s="240"/>
      <c r="O725" s="271"/>
      <c r="P725" s="52"/>
    </row>
    <row r="726" spans="1:19" ht="15" customHeight="1" x14ac:dyDescent="0.3">
      <c r="A726" s="26">
        <v>1</v>
      </c>
      <c r="B726" s="107"/>
      <c r="C726" s="27"/>
      <c r="D726" s="299" t="s">
        <v>425</v>
      </c>
      <c r="E726" s="298">
        <v>69</v>
      </c>
      <c r="F726" s="1">
        <v>0.1</v>
      </c>
      <c r="G726" s="58">
        <f>E726+(E726*F726)</f>
        <v>75.900000000000006</v>
      </c>
      <c r="H726" s="4" t="s">
        <v>9</v>
      </c>
      <c r="I726" s="242">
        <v>0</v>
      </c>
      <c r="J726" s="242">
        <f t="shared" ref="J726:J727" si="649">I726*G726</f>
        <v>0</v>
      </c>
      <c r="K726" s="242">
        <f t="shared" ref="K726:K727" si="650">$K$4</f>
        <v>121.60000000000001</v>
      </c>
      <c r="L726" s="23">
        <v>6.0000000000000001E-3</v>
      </c>
      <c r="M726" s="23">
        <f t="shared" ref="M726:M727" si="651">L726*G726</f>
        <v>0.45540000000000003</v>
      </c>
      <c r="N726" s="242">
        <f t="shared" ref="N726:N727" si="652">M726*K726</f>
        <v>55.376640000000009</v>
      </c>
      <c r="O726" s="273">
        <f t="shared" ref="O726:O727" si="653">J726+N726</f>
        <v>55.376640000000009</v>
      </c>
      <c r="P726" s="73"/>
    </row>
    <row r="727" spans="1:19" ht="15" customHeight="1" x14ac:dyDescent="0.3">
      <c r="A727" s="26">
        <v>2</v>
      </c>
      <c r="B727" s="107"/>
      <c r="C727" s="27"/>
      <c r="D727" s="20" t="s">
        <v>162</v>
      </c>
      <c r="E727" s="297">
        <v>59</v>
      </c>
      <c r="F727" s="1">
        <v>0.1</v>
      </c>
      <c r="G727" s="58">
        <f t="shared" ref="G727" si="654">E727+(E727*F727)</f>
        <v>64.900000000000006</v>
      </c>
      <c r="H727" s="4" t="s">
        <v>9</v>
      </c>
      <c r="I727" s="242">
        <v>0</v>
      </c>
      <c r="J727" s="242">
        <f t="shared" si="649"/>
        <v>0</v>
      </c>
      <c r="K727" s="242">
        <f t="shared" si="650"/>
        <v>121.60000000000001</v>
      </c>
      <c r="L727" s="23">
        <v>2.5999999999999999E-2</v>
      </c>
      <c r="M727" s="23">
        <f t="shared" si="651"/>
        <v>1.6874</v>
      </c>
      <c r="N727" s="242">
        <f t="shared" si="652"/>
        <v>205.18784000000002</v>
      </c>
      <c r="O727" s="273">
        <f t="shared" si="653"/>
        <v>205.18784000000002</v>
      </c>
      <c r="P727" s="73"/>
    </row>
    <row r="728" spans="1:19" ht="15" thickBot="1" x14ac:dyDescent="0.35">
      <c r="A728" s="31"/>
      <c r="B728" s="33"/>
      <c r="C728" s="33"/>
      <c r="D728" s="8"/>
      <c r="E728" s="55"/>
      <c r="F728" s="14"/>
      <c r="G728" s="162"/>
      <c r="H728" s="15"/>
      <c r="I728" s="239"/>
      <c r="J728" s="240"/>
      <c r="K728" s="240"/>
      <c r="L728" s="3"/>
      <c r="M728" s="3"/>
      <c r="N728" s="240"/>
      <c r="O728" s="271"/>
      <c r="P728" s="52"/>
    </row>
    <row r="729" spans="1:19" ht="20.100000000000001" customHeight="1" thickBot="1" x14ac:dyDescent="0.35">
      <c r="A729" s="320" t="s">
        <v>164</v>
      </c>
      <c r="B729" s="321"/>
      <c r="C729" s="321"/>
      <c r="D729" s="322"/>
      <c r="E729" s="56"/>
      <c r="F729" s="1"/>
      <c r="G729" s="58"/>
      <c r="H729" s="2"/>
      <c r="I729" s="239"/>
      <c r="J729" s="240"/>
      <c r="K729" s="240"/>
      <c r="L729" s="3"/>
      <c r="M729" s="3"/>
      <c r="N729" s="240"/>
      <c r="O729" s="271"/>
      <c r="P729" s="52"/>
    </row>
    <row r="730" spans="1:19" s="24" customFormat="1" ht="15" customHeight="1" x14ac:dyDescent="0.3">
      <c r="A730" s="26">
        <v>1</v>
      </c>
      <c r="B730" s="107"/>
      <c r="C730" s="64"/>
      <c r="D730" s="20" t="s">
        <v>362</v>
      </c>
      <c r="E730" s="53">
        <v>55</v>
      </c>
      <c r="F730" s="21">
        <v>0.1</v>
      </c>
      <c r="G730" s="58">
        <f t="shared" ref="G730:G735" si="655">E730+(E730*F730)</f>
        <v>60.5</v>
      </c>
      <c r="H730" s="22" t="s">
        <v>9</v>
      </c>
      <c r="I730" s="242">
        <v>0</v>
      </c>
      <c r="J730" s="242">
        <f t="shared" ref="J730:J735" si="656">I730*G730</f>
        <v>0</v>
      </c>
      <c r="K730" s="242">
        <f t="shared" ref="K730:K776" si="657">$K$4</f>
        <v>121.60000000000001</v>
      </c>
      <c r="L730" s="25">
        <v>6.2E-2</v>
      </c>
      <c r="M730" s="23">
        <f t="shared" ref="M730:M735" si="658">L730*G730</f>
        <v>3.7509999999999999</v>
      </c>
      <c r="N730" s="242">
        <f t="shared" ref="N730:N776" si="659">M730*K730</f>
        <v>456.1216</v>
      </c>
      <c r="O730" s="273">
        <f t="shared" ref="O730:O735" si="660">N730+J730</f>
        <v>456.1216</v>
      </c>
      <c r="P730" s="65"/>
      <c r="Q730" s="13"/>
      <c r="S730" s="13"/>
    </row>
    <row r="731" spans="1:19" x14ac:dyDescent="0.3">
      <c r="A731" s="26"/>
      <c r="B731" s="107"/>
      <c r="C731" s="64"/>
      <c r="D731" s="20" t="s">
        <v>363</v>
      </c>
      <c r="E731" s="53">
        <v>5</v>
      </c>
      <c r="F731" s="199">
        <v>0</v>
      </c>
      <c r="G731" s="58">
        <f t="shared" si="655"/>
        <v>5</v>
      </c>
      <c r="H731" s="22" t="s">
        <v>11</v>
      </c>
      <c r="I731" s="242">
        <v>0</v>
      </c>
      <c r="J731" s="242">
        <f t="shared" si="656"/>
        <v>0</v>
      </c>
      <c r="K731" s="242">
        <f>$K$4</f>
        <v>121.60000000000001</v>
      </c>
      <c r="L731" s="25">
        <v>0.4</v>
      </c>
      <c r="M731" s="23">
        <f t="shared" si="658"/>
        <v>2</v>
      </c>
      <c r="N731" s="242">
        <f>M731*K731</f>
        <v>243.20000000000002</v>
      </c>
      <c r="O731" s="273">
        <f t="shared" si="660"/>
        <v>243.20000000000002</v>
      </c>
      <c r="P731" s="65"/>
    </row>
    <row r="732" spans="1:19" x14ac:dyDescent="0.3">
      <c r="A732" s="26"/>
      <c r="B732" s="107"/>
      <c r="C732" s="64"/>
      <c r="D732" s="20" t="s">
        <v>364</v>
      </c>
      <c r="E732" s="53">
        <v>6</v>
      </c>
      <c r="F732" s="199">
        <v>0</v>
      </c>
      <c r="G732" s="58">
        <f t="shared" si="655"/>
        <v>6</v>
      </c>
      <c r="H732" s="22" t="s">
        <v>11</v>
      </c>
      <c r="I732" s="242">
        <v>0</v>
      </c>
      <c r="J732" s="242">
        <f t="shared" si="656"/>
        <v>0</v>
      </c>
      <c r="K732" s="242">
        <f>$K$4</f>
        <v>121.60000000000001</v>
      </c>
      <c r="L732" s="25">
        <v>0.2</v>
      </c>
      <c r="M732" s="23">
        <f t="shared" si="658"/>
        <v>1.2000000000000002</v>
      </c>
      <c r="N732" s="242">
        <f>M732*K732</f>
        <v>145.92000000000004</v>
      </c>
      <c r="O732" s="273">
        <f t="shared" si="660"/>
        <v>145.92000000000004</v>
      </c>
      <c r="P732" s="65"/>
    </row>
    <row r="733" spans="1:19" x14ac:dyDescent="0.3">
      <c r="A733" s="26"/>
      <c r="B733" s="107"/>
      <c r="C733" s="64"/>
      <c r="D733" s="20" t="s">
        <v>365</v>
      </c>
      <c r="E733" s="53">
        <v>5</v>
      </c>
      <c r="F733" s="199">
        <v>0</v>
      </c>
      <c r="G733" s="58">
        <f t="shared" si="655"/>
        <v>5</v>
      </c>
      <c r="H733" s="22" t="s">
        <v>11</v>
      </c>
      <c r="I733" s="242">
        <v>0</v>
      </c>
      <c r="J733" s="242">
        <f t="shared" si="656"/>
        <v>0</v>
      </c>
      <c r="K733" s="242">
        <f>$K$4</f>
        <v>121.60000000000001</v>
      </c>
      <c r="L733" s="25">
        <v>0.17</v>
      </c>
      <c r="M733" s="23">
        <f t="shared" si="658"/>
        <v>0.85000000000000009</v>
      </c>
      <c r="N733" s="242">
        <f>M733*K733</f>
        <v>103.36000000000001</v>
      </c>
      <c r="O733" s="273">
        <f t="shared" si="660"/>
        <v>103.36000000000001</v>
      </c>
      <c r="P733" s="65"/>
    </row>
    <row r="734" spans="1:19" x14ac:dyDescent="0.3">
      <c r="A734" s="26"/>
      <c r="B734" s="107"/>
      <c r="C734" s="64"/>
      <c r="D734" s="20" t="s">
        <v>366</v>
      </c>
      <c r="E734" s="53">
        <v>6</v>
      </c>
      <c r="F734" s="199">
        <v>0</v>
      </c>
      <c r="G734" s="58">
        <f t="shared" si="655"/>
        <v>6</v>
      </c>
      <c r="H734" s="22" t="s">
        <v>11</v>
      </c>
      <c r="I734" s="242">
        <v>0</v>
      </c>
      <c r="J734" s="242">
        <f t="shared" si="656"/>
        <v>0</v>
      </c>
      <c r="K734" s="242">
        <f>$K$4</f>
        <v>121.60000000000001</v>
      </c>
      <c r="L734" s="25">
        <v>4.2500000000000003E-2</v>
      </c>
      <c r="M734" s="23">
        <f t="shared" si="658"/>
        <v>0.255</v>
      </c>
      <c r="N734" s="242">
        <f>M734*K734</f>
        <v>31.008000000000003</v>
      </c>
      <c r="O734" s="273">
        <f t="shared" si="660"/>
        <v>31.008000000000003</v>
      </c>
      <c r="P734" s="65"/>
    </row>
    <row r="735" spans="1:19" x14ac:dyDescent="0.3">
      <c r="A735" s="26"/>
      <c r="B735" s="107"/>
      <c r="C735" s="64"/>
      <c r="D735" s="20" t="s">
        <v>330</v>
      </c>
      <c r="E735" s="53">
        <v>6</v>
      </c>
      <c r="F735" s="199">
        <v>0</v>
      </c>
      <c r="G735" s="58">
        <f t="shared" si="655"/>
        <v>6</v>
      </c>
      <c r="H735" s="22" t="s">
        <v>11</v>
      </c>
      <c r="I735" s="242">
        <v>0</v>
      </c>
      <c r="J735" s="242">
        <f t="shared" si="656"/>
        <v>0</v>
      </c>
      <c r="K735" s="242">
        <f>$K$4</f>
        <v>121.60000000000001</v>
      </c>
      <c r="L735" s="25">
        <v>0.06</v>
      </c>
      <c r="M735" s="23">
        <f t="shared" si="658"/>
        <v>0.36</v>
      </c>
      <c r="N735" s="242">
        <f>M735*K735</f>
        <v>43.776000000000003</v>
      </c>
      <c r="O735" s="273">
        <f t="shared" si="660"/>
        <v>43.776000000000003</v>
      </c>
      <c r="P735" s="65"/>
    </row>
    <row r="736" spans="1:19" s="24" customFormat="1" x14ac:dyDescent="0.3">
      <c r="A736" s="26">
        <v>2</v>
      </c>
      <c r="B736" s="107"/>
      <c r="C736" s="9"/>
      <c r="D736" s="20" t="s">
        <v>357</v>
      </c>
      <c r="E736" s="53">
        <v>6</v>
      </c>
      <c r="F736" s="21">
        <v>0.1</v>
      </c>
      <c r="G736" s="58">
        <f t="shared" ref="G736:G750" si="661">E736+(E736*F736)</f>
        <v>6.6</v>
      </c>
      <c r="H736" s="22" t="s">
        <v>9</v>
      </c>
      <c r="I736" s="242">
        <v>0</v>
      </c>
      <c r="J736" s="242">
        <f t="shared" ref="J736:J750" si="662">I736*G736</f>
        <v>0</v>
      </c>
      <c r="K736" s="242">
        <f t="shared" si="657"/>
        <v>121.60000000000001</v>
      </c>
      <c r="L736" s="25">
        <v>0.06</v>
      </c>
      <c r="M736" s="23">
        <f t="shared" ref="M736:M750" si="663">L736*G736</f>
        <v>0.39599999999999996</v>
      </c>
      <c r="N736" s="242">
        <f t="shared" si="659"/>
        <v>48.153599999999997</v>
      </c>
      <c r="O736" s="273">
        <f t="shared" ref="O736:O750" si="664">N736+J736</f>
        <v>48.153599999999997</v>
      </c>
      <c r="P736" s="65"/>
    </row>
    <row r="737" spans="1:16" x14ac:dyDescent="0.3">
      <c r="A737" s="26"/>
      <c r="B737" s="107"/>
      <c r="C737" s="9"/>
      <c r="D737" s="20" t="s">
        <v>358</v>
      </c>
      <c r="E737" s="53">
        <v>1</v>
      </c>
      <c r="F737" s="199">
        <v>0</v>
      </c>
      <c r="G737" s="58">
        <f>E737+(E737*F737)</f>
        <v>1</v>
      </c>
      <c r="H737" s="22" t="s">
        <v>11</v>
      </c>
      <c r="I737" s="242">
        <v>0</v>
      </c>
      <c r="J737" s="242">
        <f>I737*G737</f>
        <v>0</v>
      </c>
      <c r="K737" s="242">
        <f>$K$4</f>
        <v>121.60000000000001</v>
      </c>
      <c r="L737" s="25">
        <v>0.6</v>
      </c>
      <c r="M737" s="23">
        <f>L737*G737</f>
        <v>0.6</v>
      </c>
      <c r="N737" s="242">
        <f>M737*K737</f>
        <v>72.960000000000008</v>
      </c>
      <c r="O737" s="273">
        <f>N737+J737</f>
        <v>72.960000000000008</v>
      </c>
      <c r="P737" s="65"/>
    </row>
    <row r="738" spans="1:16" x14ac:dyDescent="0.3">
      <c r="A738" s="26"/>
      <c r="B738" s="107"/>
      <c r="C738" s="9"/>
      <c r="D738" s="20" t="s">
        <v>359</v>
      </c>
      <c r="E738" s="53">
        <v>1</v>
      </c>
      <c r="F738" s="199">
        <v>0</v>
      </c>
      <c r="G738" s="58">
        <f>E738+(E738*F738)</f>
        <v>1</v>
      </c>
      <c r="H738" s="22" t="s">
        <v>11</v>
      </c>
      <c r="I738" s="242">
        <v>0</v>
      </c>
      <c r="J738" s="242">
        <f>I738*G738</f>
        <v>0</v>
      </c>
      <c r="K738" s="242">
        <f>$K$4</f>
        <v>121.60000000000001</v>
      </c>
      <c r="L738" s="25">
        <v>0.17</v>
      </c>
      <c r="M738" s="23">
        <f>L738*G738</f>
        <v>0.17</v>
      </c>
      <c r="N738" s="242">
        <f>M738*K738</f>
        <v>20.672000000000004</v>
      </c>
      <c r="O738" s="273">
        <f>N738+J738</f>
        <v>20.672000000000004</v>
      </c>
      <c r="P738" s="65"/>
    </row>
    <row r="739" spans="1:16" x14ac:dyDescent="0.3">
      <c r="A739" s="26"/>
      <c r="B739" s="107"/>
      <c r="C739" s="9"/>
      <c r="D739" s="20" t="s">
        <v>360</v>
      </c>
      <c r="E739" s="53">
        <v>1</v>
      </c>
      <c r="F739" s="199">
        <v>0</v>
      </c>
      <c r="G739" s="58">
        <f>E739+(E739*F739)</f>
        <v>1</v>
      </c>
      <c r="H739" s="22" t="s">
        <v>11</v>
      </c>
      <c r="I739" s="242">
        <v>0</v>
      </c>
      <c r="J739" s="242">
        <f>I739*G739</f>
        <v>0</v>
      </c>
      <c r="K739" s="242">
        <f>$K$4</f>
        <v>121.60000000000001</v>
      </c>
      <c r="L739" s="25">
        <v>0.04</v>
      </c>
      <c r="M739" s="23">
        <f>L739*G739</f>
        <v>0.04</v>
      </c>
      <c r="N739" s="242">
        <f>M739*K739</f>
        <v>4.8640000000000008</v>
      </c>
      <c r="O739" s="273">
        <f>N739+J739</f>
        <v>4.8640000000000008</v>
      </c>
      <c r="P739" s="65"/>
    </row>
    <row r="740" spans="1:16" x14ac:dyDescent="0.3">
      <c r="A740" s="26"/>
      <c r="B740" s="107"/>
      <c r="C740" s="9"/>
      <c r="D740" s="20" t="s">
        <v>361</v>
      </c>
      <c r="E740" s="53">
        <v>1</v>
      </c>
      <c r="F740" s="199">
        <v>0</v>
      </c>
      <c r="G740" s="58">
        <f>E740+(E740*F740)</f>
        <v>1</v>
      </c>
      <c r="H740" s="22" t="s">
        <v>11</v>
      </c>
      <c r="I740" s="242">
        <v>0</v>
      </c>
      <c r="J740" s="242">
        <f>I740*G740</f>
        <v>0</v>
      </c>
      <c r="K740" s="242">
        <f>$K$4</f>
        <v>121.60000000000001</v>
      </c>
      <c r="L740" s="25">
        <v>0.2</v>
      </c>
      <c r="M740" s="23">
        <f>L740*G740</f>
        <v>0.2</v>
      </c>
      <c r="N740" s="242">
        <f>M740*K740</f>
        <v>24.320000000000004</v>
      </c>
      <c r="O740" s="273">
        <f>N740+J740</f>
        <v>24.320000000000004</v>
      </c>
      <c r="P740" s="65"/>
    </row>
    <row r="741" spans="1:16" s="24" customFormat="1" x14ac:dyDescent="0.3">
      <c r="A741" s="26">
        <v>3</v>
      </c>
      <c r="B741" s="107"/>
      <c r="C741" s="9"/>
      <c r="D741" s="20" t="s">
        <v>169</v>
      </c>
      <c r="E741" s="53">
        <v>5</v>
      </c>
      <c r="F741" s="21">
        <v>0.1</v>
      </c>
      <c r="G741" s="58">
        <f t="shared" si="661"/>
        <v>5.5</v>
      </c>
      <c r="H741" s="22" t="s">
        <v>9</v>
      </c>
      <c r="I741" s="242">
        <v>0</v>
      </c>
      <c r="J741" s="242">
        <f t="shared" si="662"/>
        <v>0</v>
      </c>
      <c r="K741" s="242">
        <f t="shared" si="657"/>
        <v>121.60000000000001</v>
      </c>
      <c r="L741" s="25">
        <v>0.1</v>
      </c>
      <c r="M741" s="23">
        <f t="shared" si="663"/>
        <v>0.55000000000000004</v>
      </c>
      <c r="N741" s="242">
        <f t="shared" si="659"/>
        <v>66.88000000000001</v>
      </c>
      <c r="O741" s="273">
        <f t="shared" si="664"/>
        <v>66.88000000000001</v>
      </c>
      <c r="P741" s="65"/>
    </row>
    <row r="742" spans="1:16" s="24" customFormat="1" x14ac:dyDescent="0.3">
      <c r="A742" s="26">
        <v>4</v>
      </c>
      <c r="B742" s="107"/>
      <c r="C742" s="9"/>
      <c r="D742" s="20" t="s">
        <v>367</v>
      </c>
      <c r="E742" s="53">
        <v>10</v>
      </c>
      <c r="F742" s="21">
        <v>0.1</v>
      </c>
      <c r="G742" s="58">
        <f t="shared" si="661"/>
        <v>11</v>
      </c>
      <c r="H742" s="22" t="s">
        <v>9</v>
      </c>
      <c r="I742" s="242">
        <v>0</v>
      </c>
      <c r="J742" s="242">
        <f t="shared" si="662"/>
        <v>0</v>
      </c>
      <c r="K742" s="242">
        <f t="shared" si="657"/>
        <v>121.60000000000001</v>
      </c>
      <c r="L742" s="25">
        <v>0.08</v>
      </c>
      <c r="M742" s="23">
        <f t="shared" si="663"/>
        <v>0.88</v>
      </c>
      <c r="N742" s="242">
        <f t="shared" si="659"/>
        <v>107.00800000000001</v>
      </c>
      <c r="O742" s="273">
        <f t="shared" si="664"/>
        <v>107.00800000000001</v>
      </c>
      <c r="P742" s="65"/>
    </row>
    <row r="743" spans="1:16" x14ac:dyDescent="0.3">
      <c r="A743" s="26"/>
      <c r="B743" s="107"/>
      <c r="C743" s="9"/>
      <c r="D743" s="20" t="s">
        <v>368</v>
      </c>
      <c r="E743" s="53">
        <v>1</v>
      </c>
      <c r="F743" s="199">
        <v>0</v>
      </c>
      <c r="G743" s="58">
        <f t="shared" ref="G743:G749" si="665">E743+(E743*F743)</f>
        <v>1</v>
      </c>
      <c r="H743" s="22" t="s">
        <v>11</v>
      </c>
      <c r="I743" s="242">
        <v>0</v>
      </c>
      <c r="J743" s="242">
        <f t="shared" ref="J743:J749" si="666">I743*G743</f>
        <v>0</v>
      </c>
      <c r="K743" s="242">
        <f t="shared" ref="K743:K749" si="667">$K$4</f>
        <v>121.60000000000001</v>
      </c>
      <c r="L743" s="25">
        <v>0.02</v>
      </c>
      <c r="M743" s="23">
        <f t="shared" ref="M743:M749" si="668">L743*G743</f>
        <v>0.02</v>
      </c>
      <c r="N743" s="242">
        <f t="shared" ref="N743:N749" si="669">M743*K743</f>
        <v>2.4320000000000004</v>
      </c>
      <c r="O743" s="273">
        <f t="shared" ref="O743:O749" si="670">N743+J743</f>
        <v>2.4320000000000004</v>
      </c>
      <c r="P743" s="65"/>
    </row>
    <row r="744" spans="1:16" x14ac:dyDescent="0.3">
      <c r="A744" s="26"/>
      <c r="B744" s="107"/>
      <c r="C744" s="9"/>
      <c r="D744" s="20" t="s">
        <v>358</v>
      </c>
      <c r="E744" s="53">
        <v>1</v>
      </c>
      <c r="F744" s="199">
        <v>0</v>
      </c>
      <c r="G744" s="58">
        <f t="shared" si="665"/>
        <v>1</v>
      </c>
      <c r="H744" s="22" t="s">
        <v>11</v>
      </c>
      <c r="I744" s="242">
        <v>0</v>
      </c>
      <c r="J744" s="242">
        <f t="shared" si="666"/>
        <v>0</v>
      </c>
      <c r="K744" s="242">
        <f t="shared" si="667"/>
        <v>121.60000000000001</v>
      </c>
      <c r="L744" s="25">
        <v>0.6</v>
      </c>
      <c r="M744" s="23">
        <f t="shared" si="668"/>
        <v>0.6</v>
      </c>
      <c r="N744" s="242">
        <f t="shared" si="669"/>
        <v>72.960000000000008</v>
      </c>
      <c r="O744" s="273">
        <f t="shared" si="670"/>
        <v>72.960000000000008</v>
      </c>
      <c r="P744" s="65"/>
    </row>
    <row r="745" spans="1:16" x14ac:dyDescent="0.3">
      <c r="A745" s="26"/>
      <c r="B745" s="107"/>
      <c r="C745" s="9"/>
      <c r="D745" s="20" t="s">
        <v>359</v>
      </c>
      <c r="E745" s="53">
        <v>2</v>
      </c>
      <c r="F745" s="199">
        <v>0</v>
      </c>
      <c r="G745" s="58">
        <f t="shared" si="665"/>
        <v>2</v>
      </c>
      <c r="H745" s="22" t="s">
        <v>11</v>
      </c>
      <c r="I745" s="242">
        <v>0</v>
      </c>
      <c r="J745" s="242">
        <f t="shared" si="666"/>
        <v>0</v>
      </c>
      <c r="K745" s="242">
        <f t="shared" si="667"/>
        <v>121.60000000000001</v>
      </c>
      <c r="L745" s="25">
        <v>0.17</v>
      </c>
      <c r="M745" s="23">
        <f t="shared" si="668"/>
        <v>0.34</v>
      </c>
      <c r="N745" s="242">
        <f t="shared" si="669"/>
        <v>41.344000000000008</v>
      </c>
      <c r="O745" s="273">
        <f t="shared" si="670"/>
        <v>41.344000000000008</v>
      </c>
      <c r="P745" s="65"/>
    </row>
    <row r="746" spans="1:16" x14ac:dyDescent="0.3">
      <c r="A746" s="26"/>
      <c r="B746" s="107"/>
      <c r="C746" s="9"/>
      <c r="D746" s="20" t="s">
        <v>365</v>
      </c>
      <c r="E746" s="53">
        <v>1</v>
      </c>
      <c r="F746" s="199">
        <v>0</v>
      </c>
      <c r="G746" s="58">
        <f t="shared" si="665"/>
        <v>1</v>
      </c>
      <c r="H746" s="22" t="s">
        <v>11</v>
      </c>
      <c r="I746" s="242">
        <v>0</v>
      </c>
      <c r="J746" s="242">
        <f t="shared" si="666"/>
        <v>0</v>
      </c>
      <c r="K746" s="242">
        <f t="shared" si="667"/>
        <v>121.60000000000001</v>
      </c>
      <c r="L746" s="25">
        <v>0.17</v>
      </c>
      <c r="M746" s="23">
        <f t="shared" si="668"/>
        <v>0.17</v>
      </c>
      <c r="N746" s="242">
        <f t="shared" si="669"/>
        <v>20.672000000000004</v>
      </c>
      <c r="O746" s="273">
        <f t="shared" si="670"/>
        <v>20.672000000000004</v>
      </c>
      <c r="P746" s="65"/>
    </row>
    <row r="747" spans="1:16" x14ac:dyDescent="0.3">
      <c r="A747" s="26"/>
      <c r="B747" s="107"/>
      <c r="C747" s="9"/>
      <c r="D747" s="20" t="s">
        <v>369</v>
      </c>
      <c r="E747" s="53">
        <v>1</v>
      </c>
      <c r="F747" s="199">
        <v>0</v>
      </c>
      <c r="G747" s="58">
        <f t="shared" si="665"/>
        <v>1</v>
      </c>
      <c r="H747" s="22" t="s">
        <v>11</v>
      </c>
      <c r="I747" s="242">
        <v>0</v>
      </c>
      <c r="J747" s="242">
        <f t="shared" si="666"/>
        <v>0</v>
      </c>
      <c r="K747" s="242">
        <f t="shared" si="667"/>
        <v>121.60000000000001</v>
      </c>
      <c r="L747" s="25">
        <v>0.24</v>
      </c>
      <c r="M747" s="23">
        <f t="shared" si="668"/>
        <v>0.24</v>
      </c>
      <c r="N747" s="242">
        <f t="shared" si="669"/>
        <v>29.184000000000001</v>
      </c>
      <c r="O747" s="273">
        <f t="shared" si="670"/>
        <v>29.184000000000001</v>
      </c>
      <c r="P747" s="65"/>
    </row>
    <row r="748" spans="1:16" x14ac:dyDescent="0.3">
      <c r="A748" s="26"/>
      <c r="B748" s="107"/>
      <c r="C748" s="9"/>
      <c r="D748" s="20" t="s">
        <v>370</v>
      </c>
      <c r="E748" s="53">
        <v>2</v>
      </c>
      <c r="F748" s="199">
        <v>0</v>
      </c>
      <c r="G748" s="58">
        <f t="shared" si="665"/>
        <v>2</v>
      </c>
      <c r="H748" s="22" t="s">
        <v>11</v>
      </c>
      <c r="I748" s="242">
        <v>0</v>
      </c>
      <c r="J748" s="242">
        <f t="shared" si="666"/>
        <v>0</v>
      </c>
      <c r="K748" s="242">
        <f t="shared" si="667"/>
        <v>121.60000000000001</v>
      </c>
      <c r="L748" s="25">
        <v>0.13750000000000001</v>
      </c>
      <c r="M748" s="23">
        <f t="shared" si="668"/>
        <v>0.27500000000000002</v>
      </c>
      <c r="N748" s="242">
        <f t="shared" si="669"/>
        <v>33.440000000000005</v>
      </c>
      <c r="O748" s="273">
        <f t="shared" si="670"/>
        <v>33.440000000000005</v>
      </c>
      <c r="P748" s="65"/>
    </row>
    <row r="749" spans="1:16" x14ac:dyDescent="0.3">
      <c r="A749" s="26"/>
      <c r="B749" s="107"/>
      <c r="C749" s="9"/>
      <c r="D749" s="20" t="s">
        <v>330</v>
      </c>
      <c r="E749" s="53">
        <v>2</v>
      </c>
      <c r="F749" s="199">
        <v>0</v>
      </c>
      <c r="G749" s="58">
        <f t="shared" si="665"/>
        <v>2</v>
      </c>
      <c r="H749" s="22" t="s">
        <v>11</v>
      </c>
      <c r="I749" s="242">
        <v>0</v>
      </c>
      <c r="J749" s="242">
        <f t="shared" si="666"/>
        <v>0</v>
      </c>
      <c r="K749" s="242">
        <f t="shared" si="667"/>
        <v>121.60000000000001</v>
      </c>
      <c r="L749" s="25">
        <v>0.06</v>
      </c>
      <c r="M749" s="23">
        <f t="shared" si="668"/>
        <v>0.12</v>
      </c>
      <c r="N749" s="242">
        <f t="shared" si="669"/>
        <v>14.592000000000001</v>
      </c>
      <c r="O749" s="273">
        <f t="shared" si="670"/>
        <v>14.592000000000001</v>
      </c>
      <c r="P749" s="65"/>
    </row>
    <row r="750" spans="1:16" s="24" customFormat="1" x14ac:dyDescent="0.3">
      <c r="A750" s="26">
        <v>5</v>
      </c>
      <c r="B750" s="107"/>
      <c r="C750" s="9"/>
      <c r="D750" s="20" t="s">
        <v>371</v>
      </c>
      <c r="E750" s="53">
        <v>25</v>
      </c>
      <c r="F750" s="21">
        <v>0.1</v>
      </c>
      <c r="G750" s="58">
        <f t="shared" si="661"/>
        <v>27.5</v>
      </c>
      <c r="H750" s="22" t="s">
        <v>9</v>
      </c>
      <c r="I750" s="242">
        <v>0</v>
      </c>
      <c r="J750" s="242">
        <f t="shared" si="662"/>
        <v>0</v>
      </c>
      <c r="K750" s="242">
        <f t="shared" si="657"/>
        <v>121.60000000000001</v>
      </c>
      <c r="L750" s="25">
        <v>5.5E-2</v>
      </c>
      <c r="M750" s="23">
        <f t="shared" si="663"/>
        <v>1.5125</v>
      </c>
      <c r="N750" s="242">
        <f t="shared" si="659"/>
        <v>183.92000000000002</v>
      </c>
      <c r="O750" s="273">
        <f t="shared" si="664"/>
        <v>183.92000000000002</v>
      </c>
      <c r="P750" s="65"/>
    </row>
    <row r="751" spans="1:16" x14ac:dyDescent="0.3">
      <c r="A751" s="26"/>
      <c r="B751" s="107"/>
      <c r="C751" s="9"/>
      <c r="D751" s="20" t="s">
        <v>372</v>
      </c>
      <c r="E751" s="53">
        <v>2</v>
      </c>
      <c r="F751" s="199">
        <v>0</v>
      </c>
      <c r="G751" s="58">
        <f t="shared" ref="G751:G760" si="671">E751+(E751*F751)</f>
        <v>2</v>
      </c>
      <c r="H751" s="22" t="s">
        <v>11</v>
      </c>
      <c r="I751" s="242">
        <v>0</v>
      </c>
      <c r="J751" s="242">
        <f t="shared" ref="J751:J760" si="672">I751*G751</f>
        <v>0</v>
      </c>
      <c r="K751" s="242">
        <f>$K$4</f>
        <v>121.60000000000001</v>
      </c>
      <c r="L751" s="25">
        <v>0.35</v>
      </c>
      <c r="M751" s="23">
        <f t="shared" ref="M751:M760" si="673">L751*G751</f>
        <v>0.7</v>
      </c>
      <c r="N751" s="242">
        <f>M751*K751</f>
        <v>85.12</v>
      </c>
      <c r="O751" s="273">
        <f t="shared" ref="O751:O760" si="674">N751+J751</f>
        <v>85.12</v>
      </c>
      <c r="P751" s="65"/>
    </row>
    <row r="752" spans="1:16" x14ac:dyDescent="0.3">
      <c r="A752" s="26"/>
      <c r="B752" s="107"/>
      <c r="C752" s="9"/>
      <c r="D752" s="20" t="s">
        <v>373</v>
      </c>
      <c r="E752" s="53">
        <v>3</v>
      </c>
      <c r="F752" s="199">
        <v>0</v>
      </c>
      <c r="G752" s="58">
        <f t="shared" si="671"/>
        <v>3</v>
      </c>
      <c r="H752" s="22" t="s">
        <v>11</v>
      </c>
      <c r="I752" s="242">
        <v>0</v>
      </c>
      <c r="J752" s="242">
        <f t="shared" si="672"/>
        <v>0</v>
      </c>
      <c r="K752" s="242">
        <f>$K$4</f>
        <v>121.60000000000001</v>
      </c>
      <c r="L752" s="25">
        <v>0.16</v>
      </c>
      <c r="M752" s="23">
        <f t="shared" si="673"/>
        <v>0.48</v>
      </c>
      <c r="N752" s="242">
        <f>M752*K752</f>
        <v>58.368000000000002</v>
      </c>
      <c r="O752" s="273">
        <f t="shared" si="674"/>
        <v>58.368000000000002</v>
      </c>
      <c r="P752" s="65"/>
    </row>
    <row r="753" spans="1:19" x14ac:dyDescent="0.3">
      <c r="A753" s="26"/>
      <c r="B753" s="107"/>
      <c r="C753" s="9"/>
      <c r="D753" s="20" t="s">
        <v>374</v>
      </c>
      <c r="E753" s="53">
        <v>4</v>
      </c>
      <c r="F753" s="199">
        <v>0</v>
      </c>
      <c r="G753" s="58">
        <f t="shared" si="671"/>
        <v>4</v>
      </c>
      <c r="H753" s="22" t="s">
        <v>11</v>
      </c>
      <c r="I753" s="242">
        <v>0</v>
      </c>
      <c r="J753" s="242">
        <f t="shared" si="672"/>
        <v>0</v>
      </c>
      <c r="K753" s="242">
        <f>$K$4</f>
        <v>121.60000000000001</v>
      </c>
      <c r="L753" s="25">
        <v>0.04</v>
      </c>
      <c r="M753" s="23">
        <f t="shared" si="673"/>
        <v>0.16</v>
      </c>
      <c r="N753" s="242">
        <f>M753*K753</f>
        <v>19.456000000000003</v>
      </c>
      <c r="O753" s="273">
        <f t="shared" si="674"/>
        <v>19.456000000000003</v>
      </c>
      <c r="P753" s="65"/>
    </row>
    <row r="754" spans="1:19" x14ac:dyDescent="0.3">
      <c r="A754" s="26"/>
      <c r="B754" s="107"/>
      <c r="C754" s="9"/>
      <c r="D754" s="20" t="s">
        <v>350</v>
      </c>
      <c r="E754" s="53">
        <v>6</v>
      </c>
      <c r="F754" s="199">
        <v>0</v>
      </c>
      <c r="G754" s="58">
        <f t="shared" si="671"/>
        <v>6</v>
      </c>
      <c r="H754" s="22" t="s">
        <v>11</v>
      </c>
      <c r="I754" s="242">
        <v>0</v>
      </c>
      <c r="J754" s="242">
        <f t="shared" si="672"/>
        <v>0</v>
      </c>
      <c r="K754" s="242">
        <f>$K$4</f>
        <v>121.60000000000001</v>
      </c>
      <c r="L754" s="25">
        <v>0.05</v>
      </c>
      <c r="M754" s="23">
        <f t="shared" si="673"/>
        <v>0.30000000000000004</v>
      </c>
      <c r="N754" s="242">
        <f>M754*K754</f>
        <v>36.480000000000011</v>
      </c>
      <c r="O754" s="273">
        <f t="shared" si="674"/>
        <v>36.480000000000011</v>
      </c>
      <c r="P754" s="65"/>
    </row>
    <row r="755" spans="1:19" x14ac:dyDescent="0.3">
      <c r="A755" s="26"/>
      <c r="B755" s="107"/>
      <c r="C755" s="9"/>
      <c r="D755" s="20" t="s">
        <v>351</v>
      </c>
      <c r="E755" s="53">
        <v>6</v>
      </c>
      <c r="F755" s="199">
        <v>0</v>
      </c>
      <c r="G755" s="58">
        <f t="shared" si="671"/>
        <v>6</v>
      </c>
      <c r="H755" s="22" t="s">
        <v>11</v>
      </c>
      <c r="I755" s="242">
        <v>0</v>
      </c>
      <c r="J755" s="242">
        <f t="shared" si="672"/>
        <v>0</v>
      </c>
      <c r="K755" s="242">
        <f>$K$4</f>
        <v>121.60000000000001</v>
      </c>
      <c r="L755" s="25">
        <v>0.02</v>
      </c>
      <c r="M755" s="23">
        <f t="shared" si="673"/>
        <v>0.12</v>
      </c>
      <c r="N755" s="242">
        <f>M755*K755</f>
        <v>14.592000000000001</v>
      </c>
      <c r="O755" s="273">
        <f t="shared" si="674"/>
        <v>14.592000000000001</v>
      </c>
      <c r="P755" s="65"/>
    </row>
    <row r="756" spans="1:19" s="24" customFormat="1" ht="15" customHeight="1" x14ac:dyDescent="0.3">
      <c r="A756" s="26">
        <v>6</v>
      </c>
      <c r="B756" s="107"/>
      <c r="C756" s="64"/>
      <c r="D756" s="20" t="s">
        <v>336</v>
      </c>
      <c r="E756" s="53">
        <v>31</v>
      </c>
      <c r="F756" s="21">
        <v>0.1</v>
      </c>
      <c r="G756" s="58">
        <f t="shared" si="671"/>
        <v>34.1</v>
      </c>
      <c r="H756" s="22" t="s">
        <v>9</v>
      </c>
      <c r="I756" s="242">
        <v>0</v>
      </c>
      <c r="J756" s="242">
        <f t="shared" si="672"/>
        <v>0</v>
      </c>
      <c r="K756" s="242">
        <f t="shared" si="657"/>
        <v>121.60000000000001</v>
      </c>
      <c r="L756" s="25">
        <v>5.2499999999999998E-2</v>
      </c>
      <c r="M756" s="23">
        <f t="shared" si="673"/>
        <v>1.7902500000000001</v>
      </c>
      <c r="N756" s="242">
        <f t="shared" si="659"/>
        <v>217.69440000000003</v>
      </c>
      <c r="O756" s="273">
        <f t="shared" si="674"/>
        <v>217.69440000000003</v>
      </c>
      <c r="P756" s="65"/>
      <c r="Q756" s="13"/>
      <c r="S756" s="13"/>
    </row>
    <row r="757" spans="1:19" x14ac:dyDescent="0.3">
      <c r="A757" s="26"/>
      <c r="B757" s="107"/>
      <c r="C757" s="64"/>
      <c r="D757" s="20" t="s">
        <v>337</v>
      </c>
      <c r="E757" s="53">
        <v>1</v>
      </c>
      <c r="F757" s="199">
        <v>0</v>
      </c>
      <c r="G757" s="58">
        <f t="shared" si="671"/>
        <v>1</v>
      </c>
      <c r="H757" s="22" t="s">
        <v>11</v>
      </c>
      <c r="I757" s="242">
        <v>0</v>
      </c>
      <c r="J757" s="242">
        <f t="shared" si="672"/>
        <v>0</v>
      </c>
      <c r="K757" s="242">
        <f>$K$4</f>
        <v>121.60000000000001</v>
      </c>
      <c r="L757" s="25">
        <v>0.5</v>
      </c>
      <c r="M757" s="23">
        <f t="shared" si="673"/>
        <v>0.5</v>
      </c>
      <c r="N757" s="242">
        <f>M757*K757</f>
        <v>60.800000000000004</v>
      </c>
      <c r="O757" s="273">
        <f t="shared" si="674"/>
        <v>60.800000000000004</v>
      </c>
      <c r="P757" s="65"/>
    </row>
    <row r="758" spans="1:19" x14ac:dyDescent="0.3">
      <c r="A758" s="26"/>
      <c r="B758" s="107"/>
      <c r="C758" s="64"/>
      <c r="D758" s="20" t="s">
        <v>338</v>
      </c>
      <c r="E758" s="53">
        <v>3</v>
      </c>
      <c r="F758" s="199">
        <v>0</v>
      </c>
      <c r="G758" s="58">
        <f t="shared" si="671"/>
        <v>3</v>
      </c>
      <c r="H758" s="22" t="s">
        <v>11</v>
      </c>
      <c r="I758" s="242">
        <v>0</v>
      </c>
      <c r="J758" s="242">
        <f t="shared" si="672"/>
        <v>0</v>
      </c>
      <c r="K758" s="242">
        <f>$K$4</f>
        <v>121.60000000000001</v>
      </c>
      <c r="L758" s="25">
        <v>0.13</v>
      </c>
      <c r="M758" s="23">
        <f t="shared" si="673"/>
        <v>0.39</v>
      </c>
      <c r="N758" s="242">
        <f>M758*K758</f>
        <v>47.424000000000007</v>
      </c>
      <c r="O758" s="273">
        <f t="shared" si="674"/>
        <v>47.424000000000007</v>
      </c>
      <c r="P758" s="65"/>
    </row>
    <row r="759" spans="1:19" x14ac:dyDescent="0.3">
      <c r="A759" s="26"/>
      <c r="B759" s="107"/>
      <c r="C759" s="64"/>
      <c r="D759" s="20" t="s">
        <v>339</v>
      </c>
      <c r="E759" s="53">
        <v>4</v>
      </c>
      <c r="F759" s="199">
        <v>0</v>
      </c>
      <c r="G759" s="58">
        <f t="shared" si="671"/>
        <v>4</v>
      </c>
      <c r="H759" s="22" t="s">
        <v>11</v>
      </c>
      <c r="I759" s="242">
        <v>0</v>
      </c>
      <c r="J759" s="242">
        <f t="shared" si="672"/>
        <v>0</v>
      </c>
      <c r="K759" s="242">
        <f>$K$4</f>
        <v>121.60000000000001</v>
      </c>
      <c r="L759" s="25">
        <v>0.03</v>
      </c>
      <c r="M759" s="23">
        <f t="shared" si="673"/>
        <v>0.12</v>
      </c>
      <c r="N759" s="242">
        <f>M759*K759</f>
        <v>14.592000000000001</v>
      </c>
      <c r="O759" s="273">
        <f t="shared" si="674"/>
        <v>14.592000000000001</v>
      </c>
      <c r="P759" s="65"/>
    </row>
    <row r="760" spans="1:19" x14ac:dyDescent="0.3">
      <c r="A760" s="26"/>
      <c r="B760" s="107"/>
      <c r="C760" s="64"/>
      <c r="D760" s="20" t="s">
        <v>340</v>
      </c>
      <c r="E760" s="53">
        <v>3</v>
      </c>
      <c r="F760" s="199">
        <v>0</v>
      </c>
      <c r="G760" s="58">
        <f t="shared" si="671"/>
        <v>3</v>
      </c>
      <c r="H760" s="22" t="s">
        <v>11</v>
      </c>
      <c r="I760" s="242">
        <v>0</v>
      </c>
      <c r="J760" s="242">
        <f t="shared" si="672"/>
        <v>0</v>
      </c>
      <c r="K760" s="242">
        <f>$K$4</f>
        <v>121.60000000000001</v>
      </c>
      <c r="L760" s="25">
        <v>0.18</v>
      </c>
      <c r="M760" s="23">
        <f t="shared" si="673"/>
        <v>0.54</v>
      </c>
      <c r="N760" s="242">
        <f>M760*K760</f>
        <v>65.664000000000016</v>
      </c>
      <c r="O760" s="273">
        <f t="shared" si="674"/>
        <v>65.664000000000016</v>
      </c>
      <c r="P760" s="65"/>
    </row>
    <row r="761" spans="1:19" s="24" customFormat="1" x14ac:dyDescent="0.3">
      <c r="A761" s="26">
        <v>7</v>
      </c>
      <c r="B761" s="107"/>
      <c r="C761" s="9"/>
      <c r="D761" s="20" t="s">
        <v>375</v>
      </c>
      <c r="E761" s="53">
        <v>10</v>
      </c>
      <c r="F761" s="21">
        <v>0.1</v>
      </c>
      <c r="G761" s="58">
        <f t="shared" ref="G761:G776" si="675">E761+(E761*F761)</f>
        <v>11</v>
      </c>
      <c r="H761" s="22" t="s">
        <v>9</v>
      </c>
      <c r="I761" s="242">
        <v>0</v>
      </c>
      <c r="J761" s="242">
        <f t="shared" ref="J761:J776" si="676">I761*G761</f>
        <v>0</v>
      </c>
      <c r="K761" s="242">
        <f t="shared" si="657"/>
        <v>121.60000000000001</v>
      </c>
      <c r="L761" s="25">
        <v>7.0000000000000007E-2</v>
      </c>
      <c r="M761" s="23">
        <f t="shared" ref="M761:M776" si="677">L761*G761</f>
        <v>0.77</v>
      </c>
      <c r="N761" s="242">
        <f t="shared" si="659"/>
        <v>93.632000000000005</v>
      </c>
      <c r="O761" s="273">
        <f t="shared" ref="O761:O776" si="678">N761+J761</f>
        <v>93.632000000000005</v>
      </c>
      <c r="P761" s="65"/>
    </row>
    <row r="762" spans="1:19" x14ac:dyDescent="0.3">
      <c r="A762" s="26"/>
      <c r="B762" s="107"/>
      <c r="C762" s="9"/>
      <c r="D762" s="20" t="s">
        <v>376</v>
      </c>
      <c r="E762" s="53">
        <v>1</v>
      </c>
      <c r="F762" s="199">
        <v>0</v>
      </c>
      <c r="G762" s="58">
        <f t="shared" ref="G762:G767" si="679">E762+(E762*F762)</f>
        <v>1</v>
      </c>
      <c r="H762" s="22" t="s">
        <v>11</v>
      </c>
      <c r="I762" s="242">
        <v>0</v>
      </c>
      <c r="J762" s="242">
        <f t="shared" ref="J762:J767" si="680">I762*G762</f>
        <v>0</v>
      </c>
      <c r="K762" s="242">
        <f t="shared" ref="K762:K767" si="681">$K$4</f>
        <v>121.60000000000001</v>
      </c>
      <c r="L762" s="25">
        <v>0.22</v>
      </c>
      <c r="M762" s="23">
        <f t="shared" ref="M762:M767" si="682">L762*G762</f>
        <v>0.22</v>
      </c>
      <c r="N762" s="242">
        <f t="shared" ref="N762:N767" si="683">M762*K762</f>
        <v>26.752000000000002</v>
      </c>
      <c r="O762" s="273">
        <f t="shared" ref="O762:O767" si="684">N762+J762</f>
        <v>26.752000000000002</v>
      </c>
      <c r="P762" s="65"/>
    </row>
    <row r="763" spans="1:19" x14ac:dyDescent="0.3">
      <c r="A763" s="26"/>
      <c r="B763" s="107"/>
      <c r="C763" s="9"/>
      <c r="D763" s="20" t="s">
        <v>377</v>
      </c>
      <c r="E763" s="53">
        <v>3</v>
      </c>
      <c r="F763" s="199">
        <v>0</v>
      </c>
      <c r="G763" s="58">
        <f t="shared" si="679"/>
        <v>3</v>
      </c>
      <c r="H763" s="22" t="s">
        <v>11</v>
      </c>
      <c r="I763" s="242">
        <v>0</v>
      </c>
      <c r="J763" s="242">
        <f t="shared" si="680"/>
        <v>0</v>
      </c>
      <c r="K763" s="242">
        <f t="shared" si="681"/>
        <v>121.60000000000001</v>
      </c>
      <c r="L763" s="25">
        <v>0.04</v>
      </c>
      <c r="M763" s="23">
        <f t="shared" si="682"/>
        <v>0.12</v>
      </c>
      <c r="N763" s="242">
        <f t="shared" si="683"/>
        <v>14.592000000000001</v>
      </c>
      <c r="O763" s="273">
        <f t="shared" si="684"/>
        <v>14.592000000000001</v>
      </c>
      <c r="P763" s="65"/>
    </row>
    <row r="764" spans="1:19" x14ac:dyDescent="0.3">
      <c r="A764" s="26"/>
      <c r="B764" s="107"/>
      <c r="C764" s="9"/>
      <c r="D764" s="20" t="s">
        <v>378</v>
      </c>
      <c r="E764" s="53">
        <v>1</v>
      </c>
      <c r="F764" s="199">
        <v>0</v>
      </c>
      <c r="G764" s="58">
        <f t="shared" si="679"/>
        <v>1</v>
      </c>
      <c r="H764" s="22" t="s">
        <v>11</v>
      </c>
      <c r="I764" s="242">
        <v>0</v>
      </c>
      <c r="J764" s="242">
        <f t="shared" si="680"/>
        <v>0</v>
      </c>
      <c r="K764" s="242">
        <f t="shared" si="681"/>
        <v>121.60000000000001</v>
      </c>
      <c r="L764" s="25">
        <v>0.38</v>
      </c>
      <c r="M764" s="23">
        <f t="shared" si="682"/>
        <v>0.38</v>
      </c>
      <c r="N764" s="242">
        <f t="shared" si="683"/>
        <v>46.208000000000006</v>
      </c>
      <c r="O764" s="273">
        <f t="shared" si="684"/>
        <v>46.208000000000006</v>
      </c>
      <c r="P764" s="65"/>
    </row>
    <row r="765" spans="1:19" x14ac:dyDescent="0.3">
      <c r="A765" s="26"/>
      <c r="B765" s="107"/>
      <c r="C765" s="9"/>
      <c r="D765" s="20" t="s">
        <v>356</v>
      </c>
      <c r="E765" s="53">
        <v>1</v>
      </c>
      <c r="F765" s="199">
        <v>0</v>
      </c>
      <c r="G765" s="58">
        <f t="shared" si="679"/>
        <v>1</v>
      </c>
      <c r="H765" s="22" t="s">
        <v>11</v>
      </c>
      <c r="I765" s="242">
        <v>0</v>
      </c>
      <c r="J765" s="242">
        <f t="shared" si="680"/>
        <v>0</v>
      </c>
      <c r="K765" s="242">
        <f t="shared" si="681"/>
        <v>121.60000000000001</v>
      </c>
      <c r="L765" s="25">
        <v>4.8000000000000001E-2</v>
      </c>
      <c r="M765" s="23">
        <f t="shared" si="682"/>
        <v>4.8000000000000001E-2</v>
      </c>
      <c r="N765" s="242">
        <f t="shared" si="683"/>
        <v>5.8368000000000002</v>
      </c>
      <c r="O765" s="273">
        <f t="shared" si="684"/>
        <v>5.8368000000000002</v>
      </c>
      <c r="P765" s="65"/>
    </row>
    <row r="766" spans="1:19" x14ac:dyDescent="0.3">
      <c r="A766" s="26"/>
      <c r="B766" s="107"/>
      <c r="C766" s="9"/>
      <c r="D766" s="20" t="s">
        <v>350</v>
      </c>
      <c r="E766" s="53">
        <v>3</v>
      </c>
      <c r="F766" s="199">
        <v>0</v>
      </c>
      <c r="G766" s="58">
        <f t="shared" si="679"/>
        <v>3</v>
      </c>
      <c r="H766" s="22" t="s">
        <v>11</v>
      </c>
      <c r="I766" s="242">
        <v>0</v>
      </c>
      <c r="J766" s="242">
        <f t="shared" si="680"/>
        <v>0</v>
      </c>
      <c r="K766" s="242">
        <f t="shared" si="681"/>
        <v>121.60000000000001</v>
      </c>
      <c r="L766" s="25">
        <v>4.8000000000000001E-2</v>
      </c>
      <c r="M766" s="23">
        <f t="shared" si="682"/>
        <v>0.14400000000000002</v>
      </c>
      <c r="N766" s="242">
        <f t="shared" si="683"/>
        <v>17.510400000000004</v>
      </c>
      <c r="O766" s="273">
        <f t="shared" si="684"/>
        <v>17.510400000000004</v>
      </c>
      <c r="P766" s="65"/>
    </row>
    <row r="767" spans="1:19" x14ac:dyDescent="0.3">
      <c r="A767" s="26"/>
      <c r="B767" s="107"/>
      <c r="C767" s="9"/>
      <c r="D767" s="20" t="s">
        <v>351</v>
      </c>
      <c r="E767" s="53">
        <v>3</v>
      </c>
      <c r="F767" s="199">
        <v>0</v>
      </c>
      <c r="G767" s="58">
        <f t="shared" si="679"/>
        <v>3</v>
      </c>
      <c r="H767" s="22" t="s">
        <v>11</v>
      </c>
      <c r="I767" s="242">
        <v>0</v>
      </c>
      <c r="J767" s="242">
        <f t="shared" si="680"/>
        <v>0</v>
      </c>
      <c r="K767" s="242">
        <f t="shared" si="681"/>
        <v>121.60000000000001</v>
      </c>
      <c r="L767" s="25">
        <v>2.4E-2</v>
      </c>
      <c r="M767" s="23">
        <f t="shared" si="682"/>
        <v>7.2000000000000008E-2</v>
      </c>
      <c r="N767" s="242">
        <f t="shared" si="683"/>
        <v>8.7552000000000021</v>
      </c>
      <c r="O767" s="273">
        <f t="shared" si="684"/>
        <v>8.7552000000000021</v>
      </c>
      <c r="P767" s="65"/>
    </row>
    <row r="768" spans="1:19" s="24" customFormat="1" x14ac:dyDescent="0.3">
      <c r="A768" s="26">
        <v>8</v>
      </c>
      <c r="B768" s="107"/>
      <c r="C768" s="9"/>
      <c r="D768" s="20" t="s">
        <v>346</v>
      </c>
      <c r="E768" s="53">
        <v>1127</v>
      </c>
      <c r="F768" s="21">
        <v>0.1</v>
      </c>
      <c r="G768" s="58">
        <f t="shared" si="675"/>
        <v>1239.7</v>
      </c>
      <c r="H768" s="22" t="s">
        <v>9</v>
      </c>
      <c r="I768" s="242">
        <v>0</v>
      </c>
      <c r="J768" s="242">
        <f t="shared" si="676"/>
        <v>0</v>
      </c>
      <c r="K768" s="242">
        <f t="shared" si="657"/>
        <v>121.60000000000001</v>
      </c>
      <c r="L768" s="25">
        <v>0.05</v>
      </c>
      <c r="M768" s="23">
        <f t="shared" si="677"/>
        <v>61.985000000000007</v>
      </c>
      <c r="N768" s="242">
        <f t="shared" si="659"/>
        <v>7537.3760000000011</v>
      </c>
      <c r="O768" s="273">
        <f t="shared" si="678"/>
        <v>7537.3760000000011</v>
      </c>
      <c r="P768" s="65"/>
    </row>
    <row r="769" spans="1:16" x14ac:dyDescent="0.3">
      <c r="A769" s="26"/>
      <c r="B769" s="107"/>
      <c r="C769" s="9"/>
      <c r="D769" s="20" t="s">
        <v>347</v>
      </c>
      <c r="E769" s="53">
        <v>91</v>
      </c>
      <c r="F769" s="199">
        <v>0</v>
      </c>
      <c r="G769" s="58">
        <f>E769+(E769*F769)</f>
        <v>91</v>
      </c>
      <c r="H769" s="22" t="s">
        <v>11</v>
      </c>
      <c r="I769" s="242">
        <v>0</v>
      </c>
      <c r="J769" s="242">
        <f>I769*G769</f>
        <v>0</v>
      </c>
      <c r="K769" s="242">
        <f>$K$4</f>
        <v>121.60000000000001</v>
      </c>
      <c r="L769" s="25">
        <v>0.3</v>
      </c>
      <c r="M769" s="23">
        <f>L769*G769</f>
        <v>27.3</v>
      </c>
      <c r="N769" s="242">
        <f>M769*K769</f>
        <v>3319.6800000000003</v>
      </c>
      <c r="O769" s="273">
        <f>N769+J769</f>
        <v>3319.6800000000003</v>
      </c>
      <c r="P769" s="65"/>
    </row>
    <row r="770" spans="1:16" x14ac:dyDescent="0.3">
      <c r="A770" s="26"/>
      <c r="B770" s="107"/>
      <c r="C770" s="9"/>
      <c r="D770" s="20" t="s">
        <v>348</v>
      </c>
      <c r="E770" s="53">
        <v>113</v>
      </c>
      <c r="F770" s="199">
        <v>0</v>
      </c>
      <c r="G770" s="58">
        <f>E770+(E770*F770)</f>
        <v>113</v>
      </c>
      <c r="H770" s="22" t="s">
        <v>11</v>
      </c>
      <c r="I770" s="242">
        <v>0</v>
      </c>
      <c r="J770" s="242">
        <f>I770*G770</f>
        <v>0</v>
      </c>
      <c r="K770" s="242">
        <f>$K$4</f>
        <v>121.60000000000001</v>
      </c>
      <c r="L770" s="25">
        <v>0.14000000000000001</v>
      </c>
      <c r="M770" s="23">
        <f>L770*G770</f>
        <v>15.820000000000002</v>
      </c>
      <c r="N770" s="242">
        <f>M770*K770</f>
        <v>1923.7120000000004</v>
      </c>
      <c r="O770" s="273">
        <f>N770+J770</f>
        <v>1923.7120000000004</v>
      </c>
      <c r="P770" s="65"/>
    </row>
    <row r="771" spans="1:16" x14ac:dyDescent="0.3">
      <c r="A771" s="26"/>
      <c r="B771" s="107"/>
      <c r="C771" s="9"/>
      <c r="D771" s="20" t="s">
        <v>349</v>
      </c>
      <c r="E771" s="53">
        <v>169</v>
      </c>
      <c r="F771" s="199">
        <v>0</v>
      </c>
      <c r="G771" s="58">
        <f>E771+(E771*F771)</f>
        <v>169</v>
      </c>
      <c r="H771" s="22" t="s">
        <v>11</v>
      </c>
      <c r="I771" s="242">
        <v>0</v>
      </c>
      <c r="J771" s="242">
        <f>I771*G771</f>
        <v>0</v>
      </c>
      <c r="K771" s="242">
        <f>$K$4</f>
        <v>121.60000000000001</v>
      </c>
      <c r="L771" s="25">
        <v>0.04</v>
      </c>
      <c r="M771" s="23">
        <f>L771*G771</f>
        <v>6.76</v>
      </c>
      <c r="N771" s="242">
        <f>M771*K771</f>
        <v>822.01600000000008</v>
      </c>
      <c r="O771" s="273">
        <f>N771+J771</f>
        <v>822.01600000000008</v>
      </c>
      <c r="P771" s="65"/>
    </row>
    <row r="772" spans="1:16" x14ac:dyDescent="0.3">
      <c r="A772" s="26"/>
      <c r="B772" s="107"/>
      <c r="C772" s="9"/>
      <c r="D772" s="20" t="s">
        <v>350</v>
      </c>
      <c r="E772" s="53">
        <v>259</v>
      </c>
      <c r="F772" s="199">
        <v>0</v>
      </c>
      <c r="G772" s="58">
        <f>E772+(E772*F772)</f>
        <v>259</v>
      </c>
      <c r="H772" s="22" t="s">
        <v>11</v>
      </c>
      <c r="I772" s="242">
        <v>0</v>
      </c>
      <c r="J772" s="242">
        <f>I772*G772</f>
        <v>0</v>
      </c>
      <c r="K772" s="242">
        <f>$K$4</f>
        <v>121.60000000000001</v>
      </c>
      <c r="L772" s="25">
        <v>0.05</v>
      </c>
      <c r="M772" s="23">
        <f>L772*G772</f>
        <v>12.950000000000001</v>
      </c>
      <c r="N772" s="242">
        <f>M772*K772</f>
        <v>1574.7200000000003</v>
      </c>
      <c r="O772" s="273">
        <f>N772+J772</f>
        <v>1574.7200000000003</v>
      </c>
      <c r="P772" s="65"/>
    </row>
    <row r="773" spans="1:16" x14ac:dyDescent="0.3">
      <c r="A773" s="26"/>
      <c r="B773" s="107"/>
      <c r="C773" s="9"/>
      <c r="D773" s="20" t="s">
        <v>351</v>
      </c>
      <c r="E773" s="53">
        <v>259</v>
      </c>
      <c r="F773" s="199">
        <v>0</v>
      </c>
      <c r="G773" s="58">
        <f>E773+(E773*F773)</f>
        <v>259</v>
      </c>
      <c r="H773" s="22" t="s">
        <v>11</v>
      </c>
      <c r="I773" s="242">
        <v>0</v>
      </c>
      <c r="J773" s="242">
        <f>I773*G773</f>
        <v>0</v>
      </c>
      <c r="K773" s="242">
        <f>$K$4</f>
        <v>121.60000000000001</v>
      </c>
      <c r="L773" s="25">
        <v>0.02</v>
      </c>
      <c r="M773" s="23">
        <f>L773*G773</f>
        <v>5.18</v>
      </c>
      <c r="N773" s="242">
        <f>M773*K773</f>
        <v>629.88800000000003</v>
      </c>
      <c r="O773" s="273">
        <f>N773+J773</f>
        <v>629.88800000000003</v>
      </c>
      <c r="P773" s="65"/>
    </row>
    <row r="774" spans="1:16" s="24" customFormat="1" x14ac:dyDescent="0.3">
      <c r="A774" s="26">
        <v>9</v>
      </c>
      <c r="B774" s="107"/>
      <c r="C774" s="9"/>
      <c r="D774" s="20" t="s">
        <v>170</v>
      </c>
      <c r="E774" s="53">
        <v>89</v>
      </c>
      <c r="F774" s="21">
        <v>0.1</v>
      </c>
      <c r="G774" s="58">
        <f t="shared" si="675"/>
        <v>97.9</v>
      </c>
      <c r="H774" s="22" t="s">
        <v>9</v>
      </c>
      <c r="I774" s="242">
        <v>0</v>
      </c>
      <c r="J774" s="242">
        <f t="shared" si="676"/>
        <v>0</v>
      </c>
      <c r="K774" s="242">
        <f t="shared" si="657"/>
        <v>121.60000000000001</v>
      </c>
      <c r="L774" s="25">
        <v>0.05</v>
      </c>
      <c r="M774" s="23">
        <f t="shared" si="677"/>
        <v>4.8950000000000005</v>
      </c>
      <c r="N774" s="242">
        <f t="shared" si="659"/>
        <v>595.23200000000008</v>
      </c>
      <c r="O774" s="273">
        <f t="shared" si="678"/>
        <v>595.23200000000008</v>
      </c>
      <c r="P774" s="65"/>
    </row>
    <row r="775" spans="1:16" s="24" customFormat="1" x14ac:dyDescent="0.3">
      <c r="A775" s="26">
        <v>10</v>
      </c>
      <c r="B775" s="107"/>
      <c r="C775" s="9"/>
      <c r="D775" s="20" t="s">
        <v>171</v>
      </c>
      <c r="E775" s="53">
        <v>10</v>
      </c>
      <c r="F775" s="21">
        <v>0.1</v>
      </c>
      <c r="G775" s="58">
        <f t="shared" si="675"/>
        <v>11</v>
      </c>
      <c r="H775" s="22" t="s">
        <v>9</v>
      </c>
      <c r="I775" s="242">
        <v>0</v>
      </c>
      <c r="J775" s="242">
        <f t="shared" si="676"/>
        <v>0</v>
      </c>
      <c r="K775" s="242">
        <f t="shared" si="657"/>
        <v>121.60000000000001</v>
      </c>
      <c r="L775" s="25">
        <v>0.05</v>
      </c>
      <c r="M775" s="23">
        <f t="shared" si="677"/>
        <v>0.55000000000000004</v>
      </c>
      <c r="N775" s="242">
        <f t="shared" si="659"/>
        <v>66.88000000000001</v>
      </c>
      <c r="O775" s="273">
        <f t="shared" si="678"/>
        <v>66.88000000000001</v>
      </c>
      <c r="P775" s="65"/>
    </row>
    <row r="776" spans="1:16" s="24" customFormat="1" x14ac:dyDescent="0.3">
      <c r="A776" s="26">
        <v>11</v>
      </c>
      <c r="B776" s="107"/>
      <c r="C776" s="9"/>
      <c r="D776" s="20" t="s">
        <v>352</v>
      </c>
      <c r="E776" s="53">
        <v>28</v>
      </c>
      <c r="F776" s="21">
        <v>0.1</v>
      </c>
      <c r="G776" s="58">
        <f t="shared" si="675"/>
        <v>30.8</v>
      </c>
      <c r="H776" s="22" t="s">
        <v>9</v>
      </c>
      <c r="I776" s="242">
        <v>0</v>
      </c>
      <c r="J776" s="242">
        <f t="shared" si="676"/>
        <v>0</v>
      </c>
      <c r="K776" s="242">
        <f t="shared" si="657"/>
        <v>121.60000000000001</v>
      </c>
      <c r="L776" s="25">
        <v>0.06</v>
      </c>
      <c r="M776" s="23">
        <f t="shared" si="677"/>
        <v>1.8479999999999999</v>
      </c>
      <c r="N776" s="242">
        <f t="shared" si="659"/>
        <v>224.71680000000001</v>
      </c>
      <c r="O776" s="273">
        <f t="shared" si="678"/>
        <v>224.71680000000001</v>
      </c>
      <c r="P776" s="65"/>
    </row>
    <row r="777" spans="1:16" x14ac:dyDescent="0.3">
      <c r="A777" s="26"/>
      <c r="B777" s="107"/>
      <c r="C777" s="9"/>
      <c r="D777" s="20" t="s">
        <v>353</v>
      </c>
      <c r="E777" s="53">
        <v>2</v>
      </c>
      <c r="F777" s="199">
        <v>0</v>
      </c>
      <c r="G777" s="58">
        <f t="shared" ref="G777:G782" si="685">E777+(E777*F777)</f>
        <v>2</v>
      </c>
      <c r="H777" s="22" t="s">
        <v>11</v>
      </c>
      <c r="I777" s="242">
        <v>0</v>
      </c>
      <c r="J777" s="242">
        <f t="shared" ref="J777:J782" si="686">I777*G777</f>
        <v>0</v>
      </c>
      <c r="K777" s="242">
        <f t="shared" ref="K777:K782" si="687">$K$4</f>
        <v>121.60000000000001</v>
      </c>
      <c r="L777" s="25">
        <v>0.2</v>
      </c>
      <c r="M777" s="23">
        <f t="shared" ref="M777:M782" si="688">L777*G777</f>
        <v>0.4</v>
      </c>
      <c r="N777" s="242">
        <f t="shared" ref="N777:N782" si="689">M777*K777</f>
        <v>48.640000000000008</v>
      </c>
      <c r="O777" s="273">
        <f t="shared" ref="O777:O782" si="690">N777+J777</f>
        <v>48.640000000000008</v>
      </c>
      <c r="P777" s="65"/>
    </row>
    <row r="778" spans="1:16" x14ac:dyDescent="0.3">
      <c r="A778" s="26"/>
      <c r="B778" s="107"/>
      <c r="C778" s="9"/>
      <c r="D778" s="20" t="s">
        <v>354</v>
      </c>
      <c r="E778" s="53">
        <v>6</v>
      </c>
      <c r="F778" s="199">
        <v>0</v>
      </c>
      <c r="G778" s="58">
        <f t="shared" si="685"/>
        <v>6</v>
      </c>
      <c r="H778" s="22" t="s">
        <v>11</v>
      </c>
      <c r="I778" s="242">
        <v>0</v>
      </c>
      <c r="J778" s="242">
        <f t="shared" si="686"/>
        <v>0</v>
      </c>
      <c r="K778" s="242">
        <f t="shared" si="687"/>
        <v>121.60000000000001</v>
      </c>
      <c r="L778" s="25">
        <v>0.04</v>
      </c>
      <c r="M778" s="23">
        <f t="shared" si="688"/>
        <v>0.24</v>
      </c>
      <c r="N778" s="242">
        <f t="shared" si="689"/>
        <v>29.184000000000001</v>
      </c>
      <c r="O778" s="273">
        <f t="shared" si="690"/>
        <v>29.184000000000001</v>
      </c>
      <c r="P778" s="65"/>
    </row>
    <row r="779" spans="1:16" x14ac:dyDescent="0.3">
      <c r="A779" s="26"/>
      <c r="B779" s="107"/>
      <c r="C779" s="9"/>
      <c r="D779" s="20" t="s">
        <v>355</v>
      </c>
      <c r="E779" s="53">
        <v>2</v>
      </c>
      <c r="F779" s="199">
        <v>0</v>
      </c>
      <c r="G779" s="58">
        <f t="shared" si="685"/>
        <v>2</v>
      </c>
      <c r="H779" s="22" t="s">
        <v>11</v>
      </c>
      <c r="I779" s="242">
        <v>0</v>
      </c>
      <c r="J779" s="242">
        <f t="shared" si="686"/>
        <v>0</v>
      </c>
      <c r="K779" s="242">
        <f t="shared" si="687"/>
        <v>121.60000000000001</v>
      </c>
      <c r="L779" s="25">
        <v>0.36000000000000004</v>
      </c>
      <c r="M779" s="23">
        <f t="shared" si="688"/>
        <v>0.72000000000000008</v>
      </c>
      <c r="N779" s="242">
        <f t="shared" si="689"/>
        <v>87.552000000000021</v>
      </c>
      <c r="O779" s="273">
        <f t="shared" si="690"/>
        <v>87.552000000000021</v>
      </c>
      <c r="P779" s="65"/>
    </row>
    <row r="780" spans="1:16" x14ac:dyDescent="0.3">
      <c r="A780" s="26"/>
      <c r="B780" s="107"/>
      <c r="C780" s="9"/>
      <c r="D780" s="20" t="s">
        <v>356</v>
      </c>
      <c r="E780" s="53">
        <v>2</v>
      </c>
      <c r="F780" s="199">
        <v>0</v>
      </c>
      <c r="G780" s="58">
        <f t="shared" si="685"/>
        <v>2</v>
      </c>
      <c r="H780" s="22" t="s">
        <v>11</v>
      </c>
      <c r="I780" s="242">
        <v>0</v>
      </c>
      <c r="J780" s="242">
        <f t="shared" si="686"/>
        <v>0</v>
      </c>
      <c r="K780" s="242">
        <f t="shared" si="687"/>
        <v>121.60000000000001</v>
      </c>
      <c r="L780" s="25">
        <v>4.8000000000000001E-2</v>
      </c>
      <c r="M780" s="23">
        <f t="shared" si="688"/>
        <v>9.6000000000000002E-2</v>
      </c>
      <c r="N780" s="242">
        <f t="shared" si="689"/>
        <v>11.6736</v>
      </c>
      <c r="O780" s="273">
        <f t="shared" si="690"/>
        <v>11.6736</v>
      </c>
      <c r="P780" s="65"/>
    </row>
    <row r="781" spans="1:16" x14ac:dyDescent="0.3">
      <c r="A781" s="26"/>
      <c r="B781" s="107"/>
      <c r="C781" s="9"/>
      <c r="D781" s="20" t="s">
        <v>350</v>
      </c>
      <c r="E781" s="53">
        <v>8</v>
      </c>
      <c r="F781" s="199">
        <v>0</v>
      </c>
      <c r="G781" s="58">
        <f t="shared" si="685"/>
        <v>8</v>
      </c>
      <c r="H781" s="22" t="s">
        <v>11</v>
      </c>
      <c r="I781" s="242">
        <v>0</v>
      </c>
      <c r="J781" s="242">
        <f t="shared" si="686"/>
        <v>0</v>
      </c>
      <c r="K781" s="242">
        <f t="shared" si="687"/>
        <v>121.60000000000001</v>
      </c>
      <c r="L781" s="25">
        <v>4.8000000000000001E-2</v>
      </c>
      <c r="M781" s="23">
        <f t="shared" si="688"/>
        <v>0.38400000000000001</v>
      </c>
      <c r="N781" s="242">
        <f t="shared" si="689"/>
        <v>46.694400000000002</v>
      </c>
      <c r="O781" s="273">
        <f t="shared" si="690"/>
        <v>46.694400000000002</v>
      </c>
      <c r="P781" s="65"/>
    </row>
    <row r="782" spans="1:16" x14ac:dyDescent="0.3">
      <c r="A782" s="26"/>
      <c r="B782" s="107"/>
      <c r="C782" s="9"/>
      <c r="D782" s="20" t="s">
        <v>351</v>
      </c>
      <c r="E782" s="53">
        <v>8</v>
      </c>
      <c r="F782" s="199">
        <v>0</v>
      </c>
      <c r="G782" s="58">
        <f t="shared" si="685"/>
        <v>8</v>
      </c>
      <c r="H782" s="22" t="s">
        <v>11</v>
      </c>
      <c r="I782" s="242">
        <v>0</v>
      </c>
      <c r="J782" s="242">
        <f t="shared" si="686"/>
        <v>0</v>
      </c>
      <c r="K782" s="242">
        <f t="shared" si="687"/>
        <v>121.60000000000001</v>
      </c>
      <c r="L782" s="25">
        <v>2.4E-2</v>
      </c>
      <c r="M782" s="23">
        <f t="shared" si="688"/>
        <v>0.192</v>
      </c>
      <c r="N782" s="242">
        <f t="shared" si="689"/>
        <v>23.347200000000001</v>
      </c>
      <c r="O782" s="273">
        <f t="shared" si="690"/>
        <v>23.347200000000001</v>
      </c>
      <c r="P782" s="65"/>
    </row>
    <row r="783" spans="1:16" ht="15" thickBot="1" x14ac:dyDescent="0.35">
      <c r="A783" s="31"/>
      <c r="B783" s="33"/>
      <c r="C783" s="33"/>
      <c r="D783" s="8"/>
      <c r="E783" s="55"/>
      <c r="F783" s="14"/>
      <c r="G783" s="162"/>
      <c r="H783" s="15"/>
      <c r="I783" s="239"/>
      <c r="J783" s="240"/>
      <c r="K783" s="240"/>
      <c r="L783" s="3"/>
      <c r="M783" s="3"/>
      <c r="N783" s="240"/>
      <c r="O783" s="271"/>
      <c r="P783" s="52"/>
    </row>
    <row r="784" spans="1:16" ht="20.100000000000001" customHeight="1" thickBot="1" x14ac:dyDescent="0.35">
      <c r="A784" s="320" t="s">
        <v>163</v>
      </c>
      <c r="B784" s="321"/>
      <c r="C784" s="321"/>
      <c r="D784" s="322"/>
      <c r="E784" s="56"/>
      <c r="F784" s="1"/>
      <c r="G784" s="58"/>
      <c r="H784" s="2"/>
      <c r="I784" s="239"/>
      <c r="J784" s="240"/>
      <c r="K784" s="240"/>
      <c r="L784" s="3"/>
      <c r="M784" s="3"/>
      <c r="N784" s="240"/>
      <c r="O784" s="271"/>
      <c r="P784" s="52"/>
    </row>
    <row r="785" spans="1:16" ht="15" customHeight="1" x14ac:dyDescent="0.3">
      <c r="A785" s="26">
        <v>1</v>
      </c>
      <c r="B785" s="108"/>
      <c r="C785" s="27"/>
      <c r="D785" s="20" t="s">
        <v>172</v>
      </c>
      <c r="E785" s="54">
        <v>210</v>
      </c>
      <c r="F785" s="1">
        <v>0.1</v>
      </c>
      <c r="G785" s="58">
        <f>E785+(E785*F785)</f>
        <v>231</v>
      </c>
      <c r="H785" s="4" t="s">
        <v>9</v>
      </c>
      <c r="I785" s="242">
        <v>0</v>
      </c>
      <c r="J785" s="242">
        <f t="shared" ref="J785:J793" si="691">I785*G785</f>
        <v>0</v>
      </c>
      <c r="K785" s="242">
        <f>$K$4</f>
        <v>121.60000000000001</v>
      </c>
      <c r="L785" s="23">
        <v>1.2999999999999999E-2</v>
      </c>
      <c r="M785" s="23">
        <f t="shared" ref="M785:M793" si="692">L785*G785</f>
        <v>3.0029999999999997</v>
      </c>
      <c r="N785" s="242">
        <f t="shared" ref="N785:N793" si="693">M785*K785</f>
        <v>365.16480000000001</v>
      </c>
      <c r="O785" s="273">
        <f t="shared" ref="O785:O793" si="694">J785+N785</f>
        <v>365.16480000000001</v>
      </c>
      <c r="P785" s="73"/>
    </row>
    <row r="786" spans="1:16" ht="15" customHeight="1" x14ac:dyDescent="0.3">
      <c r="A786" s="26">
        <v>2</v>
      </c>
      <c r="B786" s="107"/>
      <c r="C786" s="27"/>
      <c r="D786" s="20" t="s">
        <v>285</v>
      </c>
      <c r="E786" s="54">
        <v>18</v>
      </c>
      <c r="F786" s="1">
        <v>0.1</v>
      </c>
      <c r="G786" s="58">
        <f>E786+(E786*F786)</f>
        <v>19.8</v>
      </c>
      <c r="H786" s="4" t="s">
        <v>9</v>
      </c>
      <c r="I786" s="242">
        <v>0</v>
      </c>
      <c r="J786" s="242">
        <f t="shared" si="691"/>
        <v>0</v>
      </c>
      <c r="K786" s="242">
        <f t="shared" ref="K786:K793" si="695">$K$4</f>
        <v>121.60000000000001</v>
      </c>
      <c r="L786" s="23">
        <v>1.2999999999999999E-2</v>
      </c>
      <c r="M786" s="23">
        <f t="shared" si="692"/>
        <v>0.25740000000000002</v>
      </c>
      <c r="N786" s="242">
        <f t="shared" si="693"/>
        <v>31.299840000000003</v>
      </c>
      <c r="O786" s="273">
        <f t="shared" si="694"/>
        <v>31.299840000000003</v>
      </c>
      <c r="P786" s="73"/>
    </row>
    <row r="787" spans="1:16" ht="15" customHeight="1" x14ac:dyDescent="0.3">
      <c r="A787" s="26">
        <v>3</v>
      </c>
      <c r="B787" s="107"/>
      <c r="C787" s="27"/>
      <c r="D787" s="20" t="s">
        <v>173</v>
      </c>
      <c r="E787" s="53">
        <v>388</v>
      </c>
      <c r="F787" s="1">
        <v>0.1</v>
      </c>
      <c r="G787" s="58">
        <f t="shared" ref="G787" si="696">E787+(E787*F787)</f>
        <v>426.8</v>
      </c>
      <c r="H787" s="4" t="s">
        <v>9</v>
      </c>
      <c r="I787" s="242">
        <v>0</v>
      </c>
      <c r="J787" s="242">
        <f t="shared" si="691"/>
        <v>0</v>
      </c>
      <c r="K787" s="242">
        <f t="shared" si="695"/>
        <v>121.60000000000001</v>
      </c>
      <c r="L787" s="23">
        <v>8.9999999999999993E-3</v>
      </c>
      <c r="M787" s="23">
        <f t="shared" si="692"/>
        <v>3.8411999999999997</v>
      </c>
      <c r="N787" s="242">
        <f t="shared" si="693"/>
        <v>467.08992000000001</v>
      </c>
      <c r="O787" s="273">
        <f t="shared" si="694"/>
        <v>467.08992000000001</v>
      </c>
      <c r="P787" s="73"/>
    </row>
    <row r="788" spans="1:16" ht="15" customHeight="1" x14ac:dyDescent="0.3">
      <c r="A788" s="26">
        <v>4</v>
      </c>
      <c r="B788" s="107"/>
      <c r="C788" s="27"/>
      <c r="D788" s="20" t="s">
        <v>284</v>
      </c>
      <c r="E788" s="54">
        <v>36</v>
      </c>
      <c r="F788" s="1">
        <v>0.1</v>
      </c>
      <c r="G788" s="58">
        <f>E788+(E788*F788)</f>
        <v>39.6</v>
      </c>
      <c r="H788" s="4" t="s">
        <v>9</v>
      </c>
      <c r="I788" s="242">
        <v>0</v>
      </c>
      <c r="J788" s="242">
        <f t="shared" si="691"/>
        <v>0</v>
      </c>
      <c r="K788" s="242">
        <f t="shared" si="695"/>
        <v>121.60000000000001</v>
      </c>
      <c r="L788" s="23">
        <v>8.9999999999999993E-3</v>
      </c>
      <c r="M788" s="23">
        <f t="shared" si="692"/>
        <v>0.35639999999999999</v>
      </c>
      <c r="N788" s="242">
        <f t="shared" si="693"/>
        <v>43.338239999999999</v>
      </c>
      <c r="O788" s="273">
        <f t="shared" si="694"/>
        <v>43.338239999999999</v>
      </c>
      <c r="P788" s="73"/>
    </row>
    <row r="789" spans="1:16" ht="15" customHeight="1" x14ac:dyDescent="0.3">
      <c r="A789" s="26">
        <v>5</v>
      </c>
      <c r="B789" s="107"/>
      <c r="C789" s="27"/>
      <c r="D789" s="299" t="s">
        <v>420</v>
      </c>
      <c r="E789" s="53">
        <v>223</v>
      </c>
      <c r="F789" s="1">
        <v>0.1</v>
      </c>
      <c r="G789" s="58">
        <f t="shared" ref="G789" si="697">E789+(E789*F789)</f>
        <v>245.3</v>
      </c>
      <c r="H789" s="4" t="s">
        <v>9</v>
      </c>
      <c r="I789" s="242">
        <v>0</v>
      </c>
      <c r="J789" s="242">
        <f t="shared" si="691"/>
        <v>0</v>
      </c>
      <c r="K789" s="242">
        <f t="shared" si="695"/>
        <v>121.60000000000001</v>
      </c>
      <c r="L789" s="23">
        <v>7.0000000000000001E-3</v>
      </c>
      <c r="M789" s="23">
        <f t="shared" si="692"/>
        <v>1.7171000000000001</v>
      </c>
      <c r="N789" s="242">
        <f t="shared" si="693"/>
        <v>208.79936000000004</v>
      </c>
      <c r="O789" s="273">
        <f t="shared" si="694"/>
        <v>208.79936000000004</v>
      </c>
      <c r="P789" s="73"/>
    </row>
    <row r="790" spans="1:16" ht="15" customHeight="1" x14ac:dyDescent="0.3">
      <c r="A790" s="26">
        <v>6</v>
      </c>
      <c r="B790" s="107"/>
      <c r="C790" s="27"/>
      <c r="D790" s="299" t="s">
        <v>421</v>
      </c>
      <c r="E790" s="54">
        <v>37</v>
      </c>
      <c r="F790" s="1">
        <v>0.1</v>
      </c>
      <c r="G790" s="58">
        <f>E790+(E790*F790)</f>
        <v>40.700000000000003</v>
      </c>
      <c r="H790" s="4" t="s">
        <v>9</v>
      </c>
      <c r="I790" s="242">
        <v>0</v>
      </c>
      <c r="J790" s="242">
        <f t="shared" si="691"/>
        <v>0</v>
      </c>
      <c r="K790" s="242">
        <f t="shared" si="695"/>
        <v>121.60000000000001</v>
      </c>
      <c r="L790" s="23">
        <v>7.0000000000000001E-3</v>
      </c>
      <c r="M790" s="23">
        <f t="shared" si="692"/>
        <v>0.28490000000000004</v>
      </c>
      <c r="N790" s="242">
        <f t="shared" si="693"/>
        <v>34.643840000000004</v>
      </c>
      <c r="O790" s="273">
        <f t="shared" si="694"/>
        <v>34.643840000000004</v>
      </c>
      <c r="P790" s="73"/>
    </row>
    <row r="791" spans="1:16" ht="15" customHeight="1" x14ac:dyDescent="0.3">
      <c r="A791" s="26">
        <v>7</v>
      </c>
      <c r="B791" s="107"/>
      <c r="C791" s="27"/>
      <c r="D791" s="299" t="s">
        <v>422</v>
      </c>
      <c r="E791" s="53">
        <v>3387</v>
      </c>
      <c r="F791" s="1">
        <v>0.1</v>
      </c>
      <c r="G791" s="58">
        <f t="shared" ref="G791" si="698">E791+(E791*F791)</f>
        <v>3725.7</v>
      </c>
      <c r="H791" s="4" t="s">
        <v>9</v>
      </c>
      <c r="I791" s="242">
        <v>0</v>
      </c>
      <c r="J791" s="242">
        <f t="shared" si="691"/>
        <v>0</v>
      </c>
      <c r="K791" s="242">
        <f t="shared" si="695"/>
        <v>121.60000000000001</v>
      </c>
      <c r="L791" s="23">
        <v>6.0000000000000001E-3</v>
      </c>
      <c r="M791" s="23">
        <f t="shared" si="692"/>
        <v>22.354199999999999</v>
      </c>
      <c r="N791" s="242">
        <f t="shared" si="693"/>
        <v>2718.27072</v>
      </c>
      <c r="O791" s="273">
        <f t="shared" si="694"/>
        <v>2718.27072</v>
      </c>
      <c r="P791" s="73"/>
    </row>
    <row r="792" spans="1:16" ht="15" customHeight="1" x14ac:dyDescent="0.3">
      <c r="A792" s="26">
        <v>8</v>
      </c>
      <c r="B792" s="107"/>
      <c r="C792" s="27"/>
      <c r="D792" s="299" t="s">
        <v>423</v>
      </c>
      <c r="E792" s="54">
        <v>36</v>
      </c>
      <c r="F792" s="1">
        <v>0.1</v>
      </c>
      <c r="G792" s="58">
        <f>E792+(E792*F792)</f>
        <v>39.6</v>
      </c>
      <c r="H792" s="4" t="s">
        <v>9</v>
      </c>
      <c r="I792" s="242">
        <v>0</v>
      </c>
      <c r="J792" s="242">
        <f t="shared" si="691"/>
        <v>0</v>
      </c>
      <c r="K792" s="242">
        <f t="shared" si="695"/>
        <v>121.60000000000001</v>
      </c>
      <c r="L792" s="23">
        <v>6.0000000000000001E-3</v>
      </c>
      <c r="M792" s="23">
        <f t="shared" si="692"/>
        <v>0.23760000000000001</v>
      </c>
      <c r="N792" s="242">
        <f t="shared" si="693"/>
        <v>28.892160000000004</v>
      </c>
      <c r="O792" s="273">
        <f t="shared" si="694"/>
        <v>28.892160000000004</v>
      </c>
      <c r="P792" s="73"/>
    </row>
    <row r="793" spans="1:16" ht="15" customHeight="1" x14ac:dyDescent="0.3">
      <c r="A793" s="26">
        <v>9</v>
      </c>
      <c r="B793" s="107"/>
      <c r="C793" s="27"/>
      <c r="D793" s="299" t="s">
        <v>417</v>
      </c>
      <c r="E793" s="53">
        <v>30</v>
      </c>
      <c r="F793" s="1">
        <v>0.1</v>
      </c>
      <c r="G793" s="58">
        <f t="shared" ref="G793" si="699">E793+(E793*F793)</f>
        <v>33</v>
      </c>
      <c r="H793" s="4" t="s">
        <v>9</v>
      </c>
      <c r="I793" s="242">
        <v>0</v>
      </c>
      <c r="J793" s="242">
        <f t="shared" si="691"/>
        <v>0</v>
      </c>
      <c r="K793" s="242">
        <f t="shared" si="695"/>
        <v>121.60000000000001</v>
      </c>
      <c r="L793" s="23">
        <v>5.0000000000000001E-3</v>
      </c>
      <c r="M793" s="23">
        <f t="shared" si="692"/>
        <v>0.16500000000000001</v>
      </c>
      <c r="N793" s="242">
        <f t="shared" si="693"/>
        <v>20.064000000000004</v>
      </c>
      <c r="O793" s="273">
        <f t="shared" si="694"/>
        <v>20.064000000000004</v>
      </c>
      <c r="P793" s="73"/>
    </row>
    <row r="794" spans="1:16" ht="15" thickBot="1" x14ac:dyDescent="0.35">
      <c r="A794" s="26"/>
      <c r="B794" s="32"/>
      <c r="C794" s="32"/>
      <c r="D794" s="48"/>
      <c r="E794" s="53"/>
      <c r="F794" s="1"/>
      <c r="G794" s="161"/>
      <c r="H794" s="17"/>
      <c r="I794" s="250"/>
      <c r="J794" s="240"/>
      <c r="K794" s="251"/>
      <c r="L794" s="41"/>
      <c r="M794" s="42"/>
      <c r="N794" s="240"/>
      <c r="O794" s="277"/>
      <c r="P794" s="66"/>
    </row>
    <row r="795" spans="1:16" s="69" customFormat="1" ht="16.2" thickBot="1" x14ac:dyDescent="0.35">
      <c r="A795" s="43"/>
      <c r="B795" s="44"/>
      <c r="C795" s="44"/>
      <c r="D795" s="67"/>
      <c r="E795" s="103"/>
      <c r="F795" s="45"/>
      <c r="G795" s="323" t="s">
        <v>36</v>
      </c>
      <c r="H795" s="324"/>
      <c r="I795" s="252">
        <f>SUM(J712:J794)</f>
        <v>0</v>
      </c>
      <c r="J795" s="325" t="s">
        <v>37</v>
      </c>
      <c r="K795" s="326"/>
      <c r="L795" s="164">
        <f>SUM(N712:N794)</f>
        <v>29165.997119999993</v>
      </c>
      <c r="M795" s="94"/>
      <c r="N795" s="260"/>
      <c r="O795" s="278"/>
      <c r="P795" s="68">
        <f>SUM(O712:O794)</f>
        <v>29165.997119999993</v>
      </c>
    </row>
    <row r="796" spans="1:16" ht="15" thickBot="1" x14ac:dyDescent="0.35">
      <c r="A796" s="26"/>
      <c r="B796" s="32"/>
      <c r="C796" s="32"/>
      <c r="D796" s="11"/>
      <c r="E796" s="101"/>
      <c r="F796" s="1"/>
      <c r="G796" s="58"/>
      <c r="H796" s="2"/>
      <c r="I796" s="239"/>
      <c r="J796" s="240"/>
      <c r="K796" s="240"/>
      <c r="L796" s="3"/>
      <c r="M796" s="3"/>
      <c r="N796" s="240"/>
      <c r="O796" s="271"/>
      <c r="P796" s="52"/>
    </row>
    <row r="797" spans="1:16" ht="30" customHeight="1" thickBot="1" x14ac:dyDescent="0.35">
      <c r="A797" s="305" t="s">
        <v>22</v>
      </c>
      <c r="B797" s="306"/>
      <c r="C797" s="306"/>
      <c r="D797" s="306"/>
      <c r="E797" s="306"/>
      <c r="F797" s="306"/>
      <c r="G797" s="306"/>
      <c r="H797" s="327"/>
      <c r="I797" s="253"/>
      <c r="J797" s="240"/>
      <c r="K797" s="240"/>
      <c r="L797" s="3"/>
      <c r="M797" s="3"/>
      <c r="N797" s="240"/>
      <c r="O797" s="271"/>
      <c r="P797" s="52"/>
    </row>
    <row r="798" spans="1:16" ht="20.100000000000001" customHeight="1" thickBot="1" x14ac:dyDescent="0.35">
      <c r="A798" s="320" t="s">
        <v>17</v>
      </c>
      <c r="B798" s="321"/>
      <c r="C798" s="321"/>
      <c r="D798" s="322" t="s">
        <v>17</v>
      </c>
      <c r="E798" s="56"/>
      <c r="F798" s="1"/>
      <c r="G798" s="58"/>
      <c r="H798" s="2"/>
      <c r="I798" s="239"/>
      <c r="J798" s="240"/>
      <c r="K798" s="240"/>
      <c r="L798" s="3"/>
      <c r="M798" s="3"/>
      <c r="N798" s="240"/>
      <c r="O798" s="271"/>
      <c r="P798" s="52"/>
    </row>
    <row r="799" spans="1:16" x14ac:dyDescent="0.3">
      <c r="A799" s="26">
        <v>1</v>
      </c>
      <c r="B799" s="107"/>
      <c r="C799" s="27"/>
      <c r="D799" s="12" t="s">
        <v>255</v>
      </c>
      <c r="E799" s="101">
        <v>5</v>
      </c>
      <c r="F799" s="199">
        <v>0</v>
      </c>
      <c r="G799" s="200">
        <f t="shared" ref="G799" si="700">E799+(E799*F799)</f>
        <v>5</v>
      </c>
      <c r="H799" s="153" t="s">
        <v>11</v>
      </c>
      <c r="I799" s="242">
        <v>0</v>
      </c>
      <c r="J799" s="254">
        <f t="shared" ref="J799:J806" si="701">I799*G799</f>
        <v>0</v>
      </c>
      <c r="K799" s="198">
        <f t="shared" ref="K799:K915" si="702">$K$4</f>
        <v>121.60000000000001</v>
      </c>
      <c r="L799" s="35">
        <v>0.5</v>
      </c>
      <c r="M799" s="215">
        <f t="shared" ref="M799:M807" si="703">L799*G799</f>
        <v>2.5</v>
      </c>
      <c r="N799" s="198">
        <f t="shared" ref="N799" si="704">M799*K799</f>
        <v>304</v>
      </c>
      <c r="O799" s="274">
        <f t="shared" ref="O799:O812" si="705">J799+N799</f>
        <v>304</v>
      </c>
      <c r="P799" s="65"/>
    </row>
    <row r="800" spans="1:16" x14ac:dyDescent="0.3">
      <c r="A800" s="26">
        <v>2</v>
      </c>
      <c r="B800" s="107"/>
      <c r="C800" s="27"/>
      <c r="D800" s="12" t="s">
        <v>389</v>
      </c>
      <c r="E800" s="101">
        <v>2</v>
      </c>
      <c r="F800" s="199">
        <v>0</v>
      </c>
      <c r="G800" s="200">
        <f t="shared" ref="G800" si="706">E800+(E800*F800)</f>
        <v>2</v>
      </c>
      <c r="H800" s="153" t="s">
        <v>11</v>
      </c>
      <c r="I800" s="242">
        <v>0</v>
      </c>
      <c r="J800" s="254">
        <f t="shared" si="701"/>
        <v>0</v>
      </c>
      <c r="K800" s="198">
        <f t="shared" si="702"/>
        <v>121.60000000000001</v>
      </c>
      <c r="L800" s="35">
        <v>0.35</v>
      </c>
      <c r="M800" s="215">
        <f t="shared" si="703"/>
        <v>0.7</v>
      </c>
      <c r="N800" s="198">
        <f t="shared" ref="N800" si="707">M800*K800</f>
        <v>85.12</v>
      </c>
      <c r="O800" s="274">
        <f t="shared" si="705"/>
        <v>85.12</v>
      </c>
      <c r="P800" s="65"/>
    </row>
    <row r="801" spans="1:16" x14ac:dyDescent="0.3">
      <c r="A801" s="26"/>
      <c r="B801" s="107"/>
      <c r="C801" s="27"/>
      <c r="D801" s="5" t="s">
        <v>390</v>
      </c>
      <c r="E801" s="101">
        <v>2</v>
      </c>
      <c r="F801" s="1">
        <v>0</v>
      </c>
      <c r="G801" s="58">
        <f>E801+(E801*F801)</f>
        <v>2</v>
      </c>
      <c r="H801" s="4" t="s">
        <v>11</v>
      </c>
      <c r="I801" s="242">
        <v>0</v>
      </c>
      <c r="J801" s="230">
        <f t="shared" si="701"/>
        <v>0</v>
      </c>
      <c r="K801" s="198">
        <f t="shared" si="702"/>
        <v>121.60000000000001</v>
      </c>
      <c r="L801" s="23">
        <v>0.4</v>
      </c>
      <c r="M801" s="23">
        <f t="shared" si="703"/>
        <v>0.8</v>
      </c>
      <c r="N801" s="231">
        <f>M801*K801</f>
        <v>97.280000000000015</v>
      </c>
      <c r="O801" s="274">
        <f t="shared" si="705"/>
        <v>97.280000000000015</v>
      </c>
      <c r="P801" s="65"/>
    </row>
    <row r="802" spans="1:16" x14ac:dyDescent="0.3">
      <c r="A802" s="26"/>
      <c r="B802" s="107"/>
      <c r="C802" s="27"/>
      <c r="D802" s="12" t="s">
        <v>391</v>
      </c>
      <c r="E802" s="101">
        <v>2</v>
      </c>
      <c r="F802" s="1">
        <v>0</v>
      </c>
      <c r="G802" s="58">
        <f>E802+(E802*F802)</f>
        <v>2</v>
      </c>
      <c r="H802" s="4" t="s">
        <v>11</v>
      </c>
      <c r="I802" s="242">
        <v>0</v>
      </c>
      <c r="J802" s="230">
        <f t="shared" si="701"/>
        <v>0</v>
      </c>
      <c r="K802" s="198">
        <f t="shared" si="702"/>
        <v>121.60000000000001</v>
      </c>
      <c r="L802" s="23">
        <v>0.04</v>
      </c>
      <c r="M802" s="23">
        <f t="shared" si="703"/>
        <v>0.08</v>
      </c>
      <c r="N802" s="231">
        <f>M802*K802</f>
        <v>9.7280000000000015</v>
      </c>
      <c r="O802" s="274">
        <f t="shared" si="705"/>
        <v>9.7280000000000015</v>
      </c>
      <c r="P802" s="65"/>
    </row>
    <row r="803" spans="1:16" x14ac:dyDescent="0.3">
      <c r="A803" s="26"/>
      <c r="B803" s="107"/>
      <c r="C803" s="27"/>
      <c r="D803" s="12" t="s">
        <v>392</v>
      </c>
      <c r="E803" s="101">
        <v>2</v>
      </c>
      <c r="F803" s="1">
        <v>0</v>
      </c>
      <c r="G803" s="58">
        <f>E803+(E803*F803)</f>
        <v>2</v>
      </c>
      <c r="H803" s="4" t="s">
        <v>11</v>
      </c>
      <c r="I803" s="242">
        <v>0</v>
      </c>
      <c r="J803" s="230">
        <f t="shared" si="701"/>
        <v>0</v>
      </c>
      <c r="K803" s="198">
        <f t="shared" si="702"/>
        <v>121.60000000000001</v>
      </c>
      <c r="L803" s="23">
        <v>0.03</v>
      </c>
      <c r="M803" s="23">
        <f t="shared" si="703"/>
        <v>0.06</v>
      </c>
      <c r="N803" s="231">
        <f>M803*K803</f>
        <v>7.2960000000000003</v>
      </c>
      <c r="O803" s="274">
        <f t="shared" si="705"/>
        <v>7.2960000000000003</v>
      </c>
      <c r="P803" s="65"/>
    </row>
    <row r="804" spans="1:16" x14ac:dyDescent="0.3">
      <c r="A804" s="26"/>
      <c r="B804" s="107"/>
      <c r="C804" s="27"/>
      <c r="D804" s="12" t="s">
        <v>393</v>
      </c>
      <c r="E804" s="101">
        <v>4</v>
      </c>
      <c r="F804" s="1">
        <v>0</v>
      </c>
      <c r="G804" s="58">
        <f>E804+(E804*F804)</f>
        <v>4</v>
      </c>
      <c r="H804" s="4" t="s">
        <v>11</v>
      </c>
      <c r="I804" s="242">
        <v>0</v>
      </c>
      <c r="J804" s="230">
        <f t="shared" si="701"/>
        <v>0</v>
      </c>
      <c r="K804" s="198">
        <f t="shared" si="702"/>
        <v>121.60000000000001</v>
      </c>
      <c r="L804" s="23">
        <v>0.03</v>
      </c>
      <c r="M804" s="23">
        <f t="shared" si="703"/>
        <v>0.12</v>
      </c>
      <c r="N804" s="231">
        <f>M804*K804</f>
        <v>14.592000000000001</v>
      </c>
      <c r="O804" s="274">
        <f t="shared" si="705"/>
        <v>14.592000000000001</v>
      </c>
      <c r="P804" s="65"/>
    </row>
    <row r="805" spans="1:16" x14ac:dyDescent="0.3">
      <c r="A805" s="26"/>
      <c r="B805" s="107"/>
      <c r="C805" s="27"/>
      <c r="D805" s="12" t="s">
        <v>400</v>
      </c>
      <c r="E805" s="101">
        <v>2</v>
      </c>
      <c r="F805" s="1">
        <v>0</v>
      </c>
      <c r="G805" s="58">
        <f>E805+(E805*F805)</f>
        <v>2</v>
      </c>
      <c r="H805" s="4" t="s">
        <v>11</v>
      </c>
      <c r="I805" s="242">
        <v>0</v>
      </c>
      <c r="J805" s="230">
        <f t="shared" si="701"/>
        <v>0</v>
      </c>
      <c r="K805" s="198">
        <f t="shared" si="702"/>
        <v>121.60000000000001</v>
      </c>
      <c r="L805" s="23">
        <v>0.06</v>
      </c>
      <c r="M805" s="23">
        <f t="shared" si="703"/>
        <v>0.12</v>
      </c>
      <c r="N805" s="231">
        <f>M805*K805</f>
        <v>14.592000000000001</v>
      </c>
      <c r="O805" s="274">
        <f t="shared" si="705"/>
        <v>14.592000000000001</v>
      </c>
      <c r="P805" s="65"/>
    </row>
    <row r="806" spans="1:16" x14ac:dyDescent="0.3">
      <c r="A806" s="26">
        <v>3</v>
      </c>
      <c r="B806" s="107"/>
      <c r="C806" s="27"/>
      <c r="D806" s="12" t="s">
        <v>176</v>
      </c>
      <c r="E806" s="101">
        <v>1</v>
      </c>
      <c r="F806" s="199">
        <v>0</v>
      </c>
      <c r="G806" s="200">
        <f t="shared" ref="G806" si="708">E806+(E806*F806)</f>
        <v>1</v>
      </c>
      <c r="H806" s="153" t="s">
        <v>11</v>
      </c>
      <c r="I806" s="242">
        <v>0</v>
      </c>
      <c r="J806" s="254">
        <f t="shared" si="701"/>
        <v>0</v>
      </c>
      <c r="K806" s="198">
        <f t="shared" si="702"/>
        <v>121.60000000000001</v>
      </c>
      <c r="L806" s="35">
        <v>0.3</v>
      </c>
      <c r="M806" s="215">
        <f t="shared" si="703"/>
        <v>0.3</v>
      </c>
      <c r="N806" s="198">
        <f t="shared" ref="N806" si="709">M806*K806</f>
        <v>36.480000000000004</v>
      </c>
      <c r="O806" s="274">
        <f t="shared" si="705"/>
        <v>36.480000000000004</v>
      </c>
      <c r="P806" s="65"/>
    </row>
    <row r="807" spans="1:16" ht="28.8" x14ac:dyDescent="0.3">
      <c r="A807" s="26">
        <v>4</v>
      </c>
      <c r="B807" s="107"/>
      <c r="C807" s="27"/>
      <c r="D807" s="12" t="s">
        <v>180</v>
      </c>
      <c r="E807" s="101">
        <v>2</v>
      </c>
      <c r="F807" s="199">
        <v>0</v>
      </c>
      <c r="G807" s="200">
        <f t="shared" ref="G807" si="710">E807+(E807*F807)</f>
        <v>2</v>
      </c>
      <c r="H807" s="153" t="s">
        <v>11</v>
      </c>
      <c r="I807" s="242">
        <v>0</v>
      </c>
      <c r="J807" s="254">
        <f t="shared" ref="J807:J812" si="711">I807*G807</f>
        <v>0</v>
      </c>
      <c r="K807" s="198">
        <f t="shared" si="702"/>
        <v>121.60000000000001</v>
      </c>
      <c r="L807" s="35">
        <v>0.2</v>
      </c>
      <c r="M807" s="215">
        <f t="shared" si="703"/>
        <v>0.4</v>
      </c>
      <c r="N807" s="198">
        <f t="shared" ref="N807" si="712">M807*K807</f>
        <v>48.640000000000008</v>
      </c>
      <c r="O807" s="274">
        <f t="shared" si="705"/>
        <v>48.640000000000008</v>
      </c>
      <c r="P807" s="65"/>
    </row>
    <row r="808" spans="1:16" x14ac:dyDescent="0.3">
      <c r="A808" s="26"/>
      <c r="B808" s="107"/>
      <c r="C808" s="27"/>
      <c r="D808" s="5" t="s">
        <v>390</v>
      </c>
      <c r="E808" s="101">
        <v>2</v>
      </c>
      <c r="F808" s="1">
        <v>0</v>
      </c>
      <c r="G808" s="58">
        <f>E808+(E808*F808)</f>
        <v>2</v>
      </c>
      <c r="H808" s="4" t="s">
        <v>11</v>
      </c>
      <c r="I808" s="242">
        <v>0</v>
      </c>
      <c r="J808" s="230">
        <f t="shared" si="711"/>
        <v>0</v>
      </c>
      <c r="K808" s="198">
        <f t="shared" si="702"/>
        <v>121.60000000000001</v>
      </c>
      <c r="L808" s="23">
        <v>0.4</v>
      </c>
      <c r="M808" s="23">
        <f t="shared" ref="M808:M812" si="713">L808*G808</f>
        <v>0.8</v>
      </c>
      <c r="N808" s="231">
        <f>M808*K808</f>
        <v>97.280000000000015</v>
      </c>
      <c r="O808" s="274">
        <f t="shared" si="705"/>
        <v>97.280000000000015</v>
      </c>
      <c r="P808" s="65"/>
    </row>
    <row r="809" spans="1:16" x14ac:dyDescent="0.3">
      <c r="A809" s="26"/>
      <c r="B809" s="107"/>
      <c r="C809" s="27"/>
      <c r="D809" s="12" t="s">
        <v>391</v>
      </c>
      <c r="E809" s="101">
        <v>2</v>
      </c>
      <c r="F809" s="1">
        <v>0</v>
      </c>
      <c r="G809" s="58">
        <f>E809+(E809*F809)</f>
        <v>2</v>
      </c>
      <c r="H809" s="4" t="s">
        <v>11</v>
      </c>
      <c r="I809" s="242">
        <v>0</v>
      </c>
      <c r="J809" s="230">
        <f t="shared" si="711"/>
        <v>0</v>
      </c>
      <c r="K809" s="198">
        <f t="shared" si="702"/>
        <v>121.60000000000001</v>
      </c>
      <c r="L809" s="23">
        <v>0.04</v>
      </c>
      <c r="M809" s="23">
        <f t="shared" si="713"/>
        <v>0.08</v>
      </c>
      <c r="N809" s="231">
        <f>M809*K809</f>
        <v>9.7280000000000015</v>
      </c>
      <c r="O809" s="274">
        <f t="shared" si="705"/>
        <v>9.7280000000000015</v>
      </c>
      <c r="P809" s="65"/>
    </row>
    <row r="810" spans="1:16" x14ac:dyDescent="0.3">
      <c r="A810" s="26"/>
      <c r="B810" s="107"/>
      <c r="C810" s="27"/>
      <c r="D810" s="12" t="s">
        <v>392</v>
      </c>
      <c r="E810" s="101">
        <v>2</v>
      </c>
      <c r="F810" s="1">
        <v>0</v>
      </c>
      <c r="G810" s="58">
        <f>E810+(E810*F810)</f>
        <v>2</v>
      </c>
      <c r="H810" s="4" t="s">
        <v>11</v>
      </c>
      <c r="I810" s="242">
        <v>0</v>
      </c>
      <c r="J810" s="230">
        <f t="shared" si="711"/>
        <v>0</v>
      </c>
      <c r="K810" s="198">
        <f t="shared" si="702"/>
        <v>121.60000000000001</v>
      </c>
      <c r="L810" s="23">
        <v>0.03</v>
      </c>
      <c r="M810" s="23">
        <f t="shared" si="713"/>
        <v>0.06</v>
      </c>
      <c r="N810" s="231">
        <f>M810*K810</f>
        <v>7.2960000000000003</v>
      </c>
      <c r="O810" s="274">
        <f t="shared" si="705"/>
        <v>7.2960000000000003</v>
      </c>
      <c r="P810" s="65"/>
    </row>
    <row r="811" spans="1:16" x14ac:dyDescent="0.3">
      <c r="A811" s="26"/>
      <c r="B811" s="107"/>
      <c r="C811" s="27"/>
      <c r="D811" s="12" t="s">
        <v>393</v>
      </c>
      <c r="E811" s="101">
        <v>4</v>
      </c>
      <c r="F811" s="1">
        <v>0</v>
      </c>
      <c r="G811" s="58">
        <f>E811+(E811*F811)</f>
        <v>4</v>
      </c>
      <c r="H811" s="4" t="s">
        <v>11</v>
      </c>
      <c r="I811" s="242">
        <v>0</v>
      </c>
      <c r="J811" s="230">
        <f t="shared" si="711"/>
        <v>0</v>
      </c>
      <c r="K811" s="198">
        <f t="shared" si="702"/>
        <v>121.60000000000001</v>
      </c>
      <c r="L811" s="23">
        <v>0.03</v>
      </c>
      <c r="M811" s="23">
        <f t="shared" si="713"/>
        <v>0.12</v>
      </c>
      <c r="N811" s="231">
        <f>M811*K811</f>
        <v>14.592000000000001</v>
      </c>
      <c r="O811" s="274">
        <f t="shared" si="705"/>
        <v>14.592000000000001</v>
      </c>
      <c r="P811" s="65"/>
    </row>
    <row r="812" spans="1:16" x14ac:dyDescent="0.3">
      <c r="A812" s="26"/>
      <c r="B812" s="107"/>
      <c r="C812" s="27"/>
      <c r="D812" s="12" t="s">
        <v>407</v>
      </c>
      <c r="E812" s="101">
        <v>2</v>
      </c>
      <c r="F812" s="1">
        <v>0</v>
      </c>
      <c r="G812" s="58">
        <f>E812+(E812*F812)</f>
        <v>2</v>
      </c>
      <c r="H812" s="4" t="s">
        <v>11</v>
      </c>
      <c r="I812" s="242">
        <v>0</v>
      </c>
      <c r="J812" s="230">
        <f t="shared" si="711"/>
        <v>0</v>
      </c>
      <c r="K812" s="198">
        <f t="shared" si="702"/>
        <v>121.60000000000001</v>
      </c>
      <c r="L812" s="23">
        <v>0.06</v>
      </c>
      <c r="M812" s="23">
        <f t="shared" si="713"/>
        <v>0.12</v>
      </c>
      <c r="N812" s="231">
        <f>M812*K812</f>
        <v>14.592000000000001</v>
      </c>
      <c r="O812" s="274">
        <f t="shared" si="705"/>
        <v>14.592000000000001</v>
      </c>
      <c r="P812" s="65"/>
    </row>
    <row r="813" spans="1:16" ht="15" thickBot="1" x14ac:dyDescent="0.35">
      <c r="A813" s="26"/>
      <c r="B813" s="32"/>
      <c r="C813" s="32"/>
      <c r="D813" s="48"/>
      <c r="E813" s="53"/>
      <c r="F813" s="199"/>
      <c r="G813" s="210"/>
      <c r="H813" s="226"/>
      <c r="I813" s="261"/>
      <c r="J813" s="197"/>
      <c r="K813" s="262"/>
      <c r="L813" s="227"/>
      <c r="M813" s="228"/>
      <c r="N813" s="197"/>
      <c r="O813" s="276"/>
      <c r="P813" s="66"/>
    </row>
    <row r="814" spans="1:16" s="69" customFormat="1" ht="16.2" thickBot="1" x14ac:dyDescent="0.35">
      <c r="A814" s="43"/>
      <c r="B814" s="44"/>
      <c r="C814" s="44"/>
      <c r="D814" s="67"/>
      <c r="E814" s="103"/>
      <c r="F814" s="45"/>
      <c r="G814" s="323" t="s">
        <v>36</v>
      </c>
      <c r="H814" s="324"/>
      <c r="I814" s="252">
        <f>SUM(J798:J813)</f>
        <v>0</v>
      </c>
      <c r="J814" s="325" t="s">
        <v>37</v>
      </c>
      <c r="K814" s="326"/>
      <c r="L814" s="164">
        <f>SUM(N798:N813)</f>
        <v>761.21600000000001</v>
      </c>
      <c r="M814" s="94"/>
      <c r="N814" s="260"/>
      <c r="O814" s="278"/>
      <c r="P814" s="68">
        <f>SUM(O798:O813)</f>
        <v>761.21600000000001</v>
      </c>
    </row>
    <row r="815" spans="1:16" ht="15" thickBot="1" x14ac:dyDescent="0.35">
      <c r="A815" s="70"/>
      <c r="B815" s="71"/>
      <c r="C815" s="72"/>
      <c r="D815" s="7"/>
      <c r="E815" s="104"/>
      <c r="F815" s="16"/>
      <c r="G815" s="161"/>
      <c r="H815" s="17"/>
      <c r="I815" s="239"/>
      <c r="J815" s="240"/>
      <c r="K815" s="240"/>
      <c r="L815" s="3"/>
      <c r="M815" s="49"/>
      <c r="N815" s="240"/>
      <c r="O815" s="271"/>
      <c r="P815" s="52"/>
    </row>
    <row r="816" spans="1:16" ht="30" customHeight="1" thickBot="1" x14ac:dyDescent="0.35">
      <c r="A816" s="305" t="s">
        <v>23</v>
      </c>
      <c r="B816" s="306"/>
      <c r="C816" s="306"/>
      <c r="D816" s="306"/>
      <c r="E816" s="306"/>
      <c r="F816" s="306"/>
      <c r="G816" s="306"/>
      <c r="H816" s="327"/>
      <c r="I816" s="253"/>
      <c r="J816" s="240"/>
      <c r="K816" s="240"/>
      <c r="L816" s="3"/>
      <c r="M816" s="3"/>
      <c r="N816" s="240"/>
      <c r="O816" s="271"/>
      <c r="P816" s="52"/>
    </row>
    <row r="817" spans="1:16" ht="20.100000000000001" customHeight="1" thickBot="1" x14ac:dyDescent="0.35">
      <c r="A817" s="320" t="s">
        <v>23</v>
      </c>
      <c r="B817" s="321"/>
      <c r="C817" s="321"/>
      <c r="D817" s="322" t="s">
        <v>17</v>
      </c>
      <c r="E817" s="56"/>
      <c r="F817" s="1"/>
      <c r="G817" s="58"/>
      <c r="H817" s="2"/>
      <c r="I817" s="239"/>
      <c r="J817" s="240"/>
      <c r="K817" s="240"/>
      <c r="L817" s="3"/>
      <c r="M817" s="3"/>
      <c r="N817" s="240"/>
      <c r="O817" s="271"/>
      <c r="P817" s="52"/>
    </row>
    <row r="818" spans="1:16" ht="43.2" x14ac:dyDescent="0.3">
      <c r="A818" s="31">
        <v>1</v>
      </c>
      <c r="B818" s="107"/>
      <c r="C818" s="90"/>
      <c r="D818" s="12" t="s">
        <v>182</v>
      </c>
      <c r="E818" s="101">
        <v>2</v>
      </c>
      <c r="F818" s="199">
        <v>0</v>
      </c>
      <c r="G818" s="200">
        <f t="shared" ref="G818" si="714">E818+(E818*F818)</f>
        <v>2</v>
      </c>
      <c r="H818" s="153" t="s">
        <v>11</v>
      </c>
      <c r="I818" s="255"/>
      <c r="J818" s="198">
        <f t="shared" ref="J818" si="715">I818*G818</f>
        <v>0</v>
      </c>
      <c r="K818" s="198">
        <f t="shared" ref="K818:K837" si="716">$K$4</f>
        <v>121.60000000000001</v>
      </c>
      <c r="L818" s="35">
        <v>1.3</v>
      </c>
      <c r="M818" s="201">
        <f t="shared" ref="M818" si="717">L818*G818</f>
        <v>2.6</v>
      </c>
      <c r="N818" s="197">
        <f t="shared" ref="N818" si="718">K818*M818</f>
        <v>316.16000000000003</v>
      </c>
      <c r="O818" s="274">
        <f t="shared" ref="O818" si="719">J818+N818</f>
        <v>316.16000000000003</v>
      </c>
      <c r="P818" s="65"/>
    </row>
    <row r="819" spans="1:16" ht="57.6" x14ac:dyDescent="0.3">
      <c r="A819" s="31">
        <v>2</v>
      </c>
      <c r="B819" s="107"/>
      <c r="C819" s="90"/>
      <c r="D819" s="12" t="s">
        <v>183</v>
      </c>
      <c r="E819" s="101">
        <v>2</v>
      </c>
      <c r="F819" s="199">
        <v>0</v>
      </c>
      <c r="G819" s="200">
        <f t="shared" ref="G819" si="720">E819+(E819*F819)</f>
        <v>2</v>
      </c>
      <c r="H819" s="153" t="s">
        <v>11</v>
      </c>
      <c r="I819" s="255"/>
      <c r="J819" s="198">
        <f t="shared" ref="J819" si="721">I819*G819</f>
        <v>0</v>
      </c>
      <c r="K819" s="198">
        <f t="shared" si="716"/>
        <v>121.60000000000001</v>
      </c>
      <c r="L819" s="35">
        <v>1.3</v>
      </c>
      <c r="M819" s="201">
        <f t="shared" ref="M819" si="722">L819*G819</f>
        <v>2.6</v>
      </c>
      <c r="N819" s="197">
        <f t="shared" ref="N819" si="723">K819*M819</f>
        <v>316.16000000000003</v>
      </c>
      <c r="O819" s="274">
        <f t="shared" ref="O819" si="724">J819+N819</f>
        <v>316.16000000000003</v>
      </c>
      <c r="P819" s="65"/>
    </row>
    <row r="820" spans="1:16" ht="43.2" x14ac:dyDescent="0.3">
      <c r="A820" s="31">
        <v>3</v>
      </c>
      <c r="B820" s="107"/>
      <c r="C820" s="90"/>
      <c r="D820" s="12" t="s">
        <v>184</v>
      </c>
      <c r="E820" s="101">
        <v>6</v>
      </c>
      <c r="F820" s="199">
        <v>0</v>
      </c>
      <c r="G820" s="200">
        <f t="shared" ref="G820" si="725">E820+(E820*F820)</f>
        <v>6</v>
      </c>
      <c r="H820" s="153" t="s">
        <v>11</v>
      </c>
      <c r="I820" s="255"/>
      <c r="J820" s="198">
        <f t="shared" ref="J820" si="726">I820*G820</f>
        <v>0</v>
      </c>
      <c r="K820" s="198">
        <f t="shared" si="716"/>
        <v>121.60000000000001</v>
      </c>
      <c r="L820" s="35">
        <v>1.1000000000000001</v>
      </c>
      <c r="M820" s="201">
        <f t="shared" ref="M820" si="727">L820*G820</f>
        <v>6.6000000000000005</v>
      </c>
      <c r="N820" s="197">
        <f t="shared" ref="N820" si="728">K820*M820</f>
        <v>802.56000000000017</v>
      </c>
      <c r="O820" s="274">
        <f t="shared" ref="O820" si="729">J820+N820</f>
        <v>802.56000000000017</v>
      </c>
      <c r="P820" s="65"/>
    </row>
    <row r="821" spans="1:16" ht="57.6" x14ac:dyDescent="0.3">
      <c r="A821" s="31">
        <v>4</v>
      </c>
      <c r="B821" s="107"/>
      <c r="C821" s="90"/>
      <c r="D821" s="12" t="s">
        <v>185</v>
      </c>
      <c r="E821" s="101">
        <v>4</v>
      </c>
      <c r="F821" s="199">
        <v>0</v>
      </c>
      <c r="G821" s="200">
        <f t="shared" ref="G821" si="730">E821+(E821*F821)</f>
        <v>4</v>
      </c>
      <c r="H821" s="153" t="s">
        <v>11</v>
      </c>
      <c r="I821" s="255"/>
      <c r="J821" s="198">
        <f t="shared" ref="J821" si="731">I821*G821</f>
        <v>0</v>
      </c>
      <c r="K821" s="198">
        <f t="shared" si="716"/>
        <v>121.60000000000001</v>
      </c>
      <c r="L821" s="35">
        <v>1.1000000000000001</v>
      </c>
      <c r="M821" s="201">
        <f t="shared" ref="M821" si="732">L821*G821</f>
        <v>4.4000000000000004</v>
      </c>
      <c r="N821" s="197">
        <f t="shared" ref="N821" si="733">K821*M821</f>
        <v>535.04000000000008</v>
      </c>
      <c r="O821" s="274">
        <f t="shared" ref="O821" si="734">J821+N821</f>
        <v>535.04000000000008</v>
      </c>
      <c r="P821" s="65"/>
    </row>
    <row r="822" spans="1:16" ht="43.2" x14ac:dyDescent="0.3">
      <c r="A822" s="31">
        <v>5</v>
      </c>
      <c r="B822" s="107"/>
      <c r="C822" s="90"/>
      <c r="D822" s="12" t="s">
        <v>186</v>
      </c>
      <c r="E822" s="101">
        <v>9</v>
      </c>
      <c r="F822" s="199">
        <v>0</v>
      </c>
      <c r="G822" s="200">
        <f t="shared" ref="G822" si="735">E822+(E822*F822)</f>
        <v>9</v>
      </c>
      <c r="H822" s="153" t="s">
        <v>11</v>
      </c>
      <c r="I822" s="255"/>
      <c r="J822" s="198">
        <f t="shared" ref="J822" si="736">I822*G822</f>
        <v>0</v>
      </c>
      <c r="K822" s="198">
        <f t="shared" si="716"/>
        <v>121.60000000000001</v>
      </c>
      <c r="L822" s="35">
        <v>0.8</v>
      </c>
      <c r="M822" s="201">
        <f t="shared" ref="M822" si="737">L822*G822</f>
        <v>7.2</v>
      </c>
      <c r="N822" s="197">
        <f t="shared" ref="N822" si="738">K822*M822</f>
        <v>875.5200000000001</v>
      </c>
      <c r="O822" s="274">
        <f t="shared" ref="O822" si="739">J822+N822</f>
        <v>875.5200000000001</v>
      </c>
      <c r="P822" s="65"/>
    </row>
    <row r="823" spans="1:16" ht="43.2" x14ac:dyDescent="0.3">
      <c r="A823" s="31">
        <v>6</v>
      </c>
      <c r="B823" s="107"/>
      <c r="C823" s="90"/>
      <c r="D823" s="12" t="s">
        <v>187</v>
      </c>
      <c r="E823" s="101">
        <v>18</v>
      </c>
      <c r="F823" s="199">
        <v>0</v>
      </c>
      <c r="G823" s="200">
        <f t="shared" ref="G823" si="740">E823+(E823*F823)</f>
        <v>18</v>
      </c>
      <c r="H823" s="153" t="s">
        <v>11</v>
      </c>
      <c r="I823" s="255"/>
      <c r="J823" s="198">
        <f t="shared" ref="J823" si="741">I823*G823</f>
        <v>0</v>
      </c>
      <c r="K823" s="198">
        <f t="shared" si="716"/>
        <v>121.60000000000001</v>
      </c>
      <c r="L823" s="35">
        <v>0.8</v>
      </c>
      <c r="M823" s="201">
        <f t="shared" ref="M823" si="742">L823*G823</f>
        <v>14.4</v>
      </c>
      <c r="N823" s="197">
        <f t="shared" ref="N823" si="743">K823*M823</f>
        <v>1751.0400000000002</v>
      </c>
      <c r="O823" s="274">
        <f t="shared" ref="O823" si="744">J823+N823</f>
        <v>1751.0400000000002</v>
      </c>
      <c r="P823" s="65"/>
    </row>
    <row r="824" spans="1:16" ht="43.2" x14ac:dyDescent="0.3">
      <c r="A824" s="31">
        <v>7</v>
      </c>
      <c r="B824" s="107"/>
      <c r="C824" s="90"/>
      <c r="D824" s="12" t="s">
        <v>188</v>
      </c>
      <c r="E824" s="101">
        <v>13</v>
      </c>
      <c r="F824" s="199">
        <v>0</v>
      </c>
      <c r="G824" s="200">
        <f t="shared" ref="G824" si="745">E824+(E824*F824)</f>
        <v>13</v>
      </c>
      <c r="H824" s="153" t="s">
        <v>11</v>
      </c>
      <c r="I824" s="255"/>
      <c r="J824" s="198">
        <f t="shared" ref="J824" si="746">I824*G824</f>
        <v>0</v>
      </c>
      <c r="K824" s="198">
        <f t="shared" si="716"/>
        <v>121.60000000000001</v>
      </c>
      <c r="L824" s="35">
        <v>0.8</v>
      </c>
      <c r="M824" s="201">
        <f t="shared" ref="M824" si="747">L824*G824</f>
        <v>10.4</v>
      </c>
      <c r="N824" s="197">
        <f t="shared" ref="N824" si="748">K824*M824</f>
        <v>1264.6400000000001</v>
      </c>
      <c r="O824" s="274">
        <f t="shared" ref="O824" si="749">J824+N824</f>
        <v>1264.6400000000001</v>
      </c>
      <c r="P824" s="65"/>
    </row>
    <row r="825" spans="1:16" ht="57.6" x14ac:dyDescent="0.3">
      <c r="A825" s="31">
        <v>8</v>
      </c>
      <c r="B825" s="107"/>
      <c r="C825" s="90"/>
      <c r="D825" s="12" t="s">
        <v>189</v>
      </c>
      <c r="E825" s="101">
        <v>1</v>
      </c>
      <c r="F825" s="199">
        <v>0</v>
      </c>
      <c r="G825" s="200">
        <f t="shared" ref="G825" si="750">E825+(E825*F825)</f>
        <v>1</v>
      </c>
      <c r="H825" s="153" t="s">
        <v>11</v>
      </c>
      <c r="I825" s="255"/>
      <c r="J825" s="198">
        <f t="shared" ref="J825" si="751">I825*G825</f>
        <v>0</v>
      </c>
      <c r="K825" s="198">
        <f t="shared" si="716"/>
        <v>121.60000000000001</v>
      </c>
      <c r="L825" s="35">
        <v>3</v>
      </c>
      <c r="M825" s="201">
        <f t="shared" ref="M825" si="752">L825*G825</f>
        <v>3</v>
      </c>
      <c r="N825" s="197">
        <f t="shared" ref="N825" si="753">K825*M825</f>
        <v>364.8</v>
      </c>
      <c r="O825" s="274">
        <f t="shared" ref="O825" si="754">J825+N825</f>
        <v>364.8</v>
      </c>
      <c r="P825" s="65"/>
    </row>
    <row r="826" spans="1:16" ht="43.2" x14ac:dyDescent="0.3">
      <c r="A826" s="31">
        <v>9</v>
      </c>
      <c r="B826" s="107"/>
      <c r="C826" s="90"/>
      <c r="D826" s="12" t="s">
        <v>190</v>
      </c>
      <c r="E826" s="101">
        <v>4</v>
      </c>
      <c r="F826" s="199">
        <v>0</v>
      </c>
      <c r="G826" s="200">
        <f t="shared" ref="G826" si="755">E826+(E826*F826)</f>
        <v>4</v>
      </c>
      <c r="H826" s="153" t="s">
        <v>11</v>
      </c>
      <c r="I826" s="255"/>
      <c r="J826" s="198">
        <f t="shared" ref="J826" si="756">I826*G826</f>
        <v>0</v>
      </c>
      <c r="K826" s="198">
        <f t="shared" si="716"/>
        <v>121.60000000000001</v>
      </c>
      <c r="L826" s="35">
        <v>2</v>
      </c>
      <c r="M826" s="201">
        <f t="shared" ref="M826" si="757">L826*G826</f>
        <v>8</v>
      </c>
      <c r="N826" s="197">
        <f t="shared" ref="N826" si="758">K826*M826</f>
        <v>972.80000000000007</v>
      </c>
      <c r="O826" s="274">
        <f t="shared" ref="O826" si="759">J826+N826</f>
        <v>972.80000000000007</v>
      </c>
      <c r="P826" s="65"/>
    </row>
    <row r="827" spans="1:16" ht="43.2" x14ac:dyDescent="0.3">
      <c r="A827" s="31">
        <v>10</v>
      </c>
      <c r="B827" s="107"/>
      <c r="C827" s="90"/>
      <c r="D827" s="12" t="s">
        <v>191</v>
      </c>
      <c r="E827" s="101">
        <v>2</v>
      </c>
      <c r="F827" s="199">
        <v>0</v>
      </c>
      <c r="G827" s="200">
        <f t="shared" ref="G827" si="760">E827+(E827*F827)</f>
        <v>2</v>
      </c>
      <c r="H827" s="153" t="s">
        <v>11</v>
      </c>
      <c r="I827" s="255"/>
      <c r="J827" s="198">
        <f t="shared" ref="J827" si="761">I827*G827</f>
        <v>0</v>
      </c>
      <c r="K827" s="198">
        <f t="shared" si="716"/>
        <v>121.60000000000001</v>
      </c>
      <c r="L827" s="35">
        <v>1.3</v>
      </c>
      <c r="M827" s="201">
        <f t="shared" ref="M827" si="762">L827*G827</f>
        <v>2.6</v>
      </c>
      <c r="N827" s="197">
        <f t="shared" ref="N827" si="763">K827*M827</f>
        <v>316.16000000000003</v>
      </c>
      <c r="O827" s="274">
        <f t="shared" ref="O827" si="764">J827+N827</f>
        <v>316.16000000000003</v>
      </c>
      <c r="P827" s="65"/>
    </row>
    <row r="828" spans="1:16" ht="57.6" x14ac:dyDescent="0.3">
      <c r="A828" s="31">
        <v>11</v>
      </c>
      <c r="B828" s="107"/>
      <c r="C828" s="90"/>
      <c r="D828" s="12" t="s">
        <v>192</v>
      </c>
      <c r="E828" s="101">
        <v>6</v>
      </c>
      <c r="F828" s="199">
        <v>0</v>
      </c>
      <c r="G828" s="200">
        <f t="shared" ref="G828" si="765">E828+(E828*F828)</f>
        <v>6</v>
      </c>
      <c r="H828" s="153" t="s">
        <v>11</v>
      </c>
      <c r="I828" s="255"/>
      <c r="J828" s="198">
        <f t="shared" ref="J828" si="766">I828*G828</f>
        <v>0</v>
      </c>
      <c r="K828" s="198">
        <f t="shared" si="716"/>
        <v>121.60000000000001</v>
      </c>
      <c r="L828" s="35">
        <v>1.3</v>
      </c>
      <c r="M828" s="201">
        <f t="shared" ref="M828" si="767">L828*G828</f>
        <v>7.8000000000000007</v>
      </c>
      <c r="N828" s="197">
        <f t="shared" ref="N828" si="768">K828*M828</f>
        <v>948.48000000000013</v>
      </c>
      <c r="O828" s="274">
        <f t="shared" ref="O828" si="769">J828+N828</f>
        <v>948.48000000000013</v>
      </c>
      <c r="P828" s="65"/>
    </row>
    <row r="829" spans="1:16" ht="57.6" x14ac:dyDescent="0.3">
      <c r="A829" s="31">
        <v>12</v>
      </c>
      <c r="B829" s="107"/>
      <c r="C829" s="90"/>
      <c r="D829" s="12" t="s">
        <v>193</v>
      </c>
      <c r="E829" s="101">
        <v>1</v>
      </c>
      <c r="F829" s="199">
        <v>0</v>
      </c>
      <c r="G829" s="200">
        <f t="shared" ref="G829" si="770">E829+(E829*F829)</f>
        <v>1</v>
      </c>
      <c r="H829" s="153" t="s">
        <v>11</v>
      </c>
      <c r="I829" s="255"/>
      <c r="J829" s="198">
        <f t="shared" ref="J829" si="771">I829*G829</f>
        <v>0</v>
      </c>
      <c r="K829" s="198">
        <f t="shared" si="716"/>
        <v>121.60000000000001</v>
      </c>
      <c r="L829" s="35">
        <v>2</v>
      </c>
      <c r="M829" s="201">
        <f t="shared" ref="M829" si="772">L829*G829</f>
        <v>2</v>
      </c>
      <c r="N829" s="197">
        <f t="shared" ref="N829" si="773">K829*M829</f>
        <v>243.20000000000002</v>
      </c>
      <c r="O829" s="274">
        <f t="shared" ref="O829" si="774">J829+N829</f>
        <v>243.20000000000002</v>
      </c>
      <c r="P829" s="65"/>
    </row>
    <row r="830" spans="1:16" ht="43.2" x14ac:dyDescent="0.3">
      <c r="A830" s="31">
        <v>13</v>
      </c>
      <c r="B830" s="107"/>
      <c r="C830" s="90"/>
      <c r="D830" s="12" t="s">
        <v>194</v>
      </c>
      <c r="E830" s="101">
        <v>2</v>
      </c>
      <c r="F830" s="199">
        <v>0</v>
      </c>
      <c r="G830" s="200">
        <f t="shared" ref="G830" si="775">E830+(E830*F830)</f>
        <v>2</v>
      </c>
      <c r="H830" s="153" t="s">
        <v>11</v>
      </c>
      <c r="I830" s="255"/>
      <c r="J830" s="198">
        <f t="shared" ref="J830" si="776">I830*G830</f>
        <v>0</v>
      </c>
      <c r="K830" s="198">
        <f t="shared" si="716"/>
        <v>121.60000000000001</v>
      </c>
      <c r="L830" s="35">
        <v>2</v>
      </c>
      <c r="M830" s="201">
        <f t="shared" ref="M830" si="777">L830*G830</f>
        <v>4</v>
      </c>
      <c r="N830" s="197">
        <f t="shared" ref="N830" si="778">K830*M830</f>
        <v>486.40000000000003</v>
      </c>
      <c r="O830" s="274">
        <f t="shared" ref="O830" si="779">J830+N830</f>
        <v>486.40000000000003</v>
      </c>
      <c r="P830" s="65"/>
    </row>
    <row r="831" spans="1:16" ht="57.6" x14ac:dyDescent="0.3">
      <c r="A831" s="31">
        <v>14</v>
      </c>
      <c r="B831" s="107"/>
      <c r="C831" s="90"/>
      <c r="D831" s="12" t="s">
        <v>195</v>
      </c>
      <c r="E831" s="101">
        <v>1</v>
      </c>
      <c r="F831" s="199">
        <v>0</v>
      </c>
      <c r="G831" s="200">
        <f t="shared" ref="G831" si="780">E831+(E831*F831)</f>
        <v>1</v>
      </c>
      <c r="H831" s="153" t="s">
        <v>11</v>
      </c>
      <c r="I831" s="255"/>
      <c r="J831" s="198">
        <f t="shared" ref="J831" si="781">I831*G831</f>
        <v>0</v>
      </c>
      <c r="K831" s="198">
        <f t="shared" si="716"/>
        <v>121.60000000000001</v>
      </c>
      <c r="L831" s="35">
        <v>2</v>
      </c>
      <c r="M831" s="201">
        <f t="shared" ref="M831" si="782">L831*G831</f>
        <v>2</v>
      </c>
      <c r="N831" s="197">
        <f t="shared" ref="N831" si="783">K831*M831</f>
        <v>243.20000000000002</v>
      </c>
      <c r="O831" s="274">
        <f t="shared" ref="O831" si="784">J831+N831</f>
        <v>243.20000000000002</v>
      </c>
      <c r="P831" s="65"/>
    </row>
    <row r="832" spans="1:16" ht="43.2" x14ac:dyDescent="0.3">
      <c r="A832" s="31">
        <v>15</v>
      </c>
      <c r="B832" s="107"/>
      <c r="C832" s="90"/>
      <c r="D832" s="12" t="s">
        <v>196</v>
      </c>
      <c r="E832" s="101">
        <v>4</v>
      </c>
      <c r="F832" s="199">
        <v>0</v>
      </c>
      <c r="G832" s="200">
        <f t="shared" ref="G832" si="785">E832+(E832*F832)</f>
        <v>4</v>
      </c>
      <c r="H832" s="153" t="s">
        <v>11</v>
      </c>
      <c r="I832" s="255"/>
      <c r="J832" s="198">
        <f t="shared" ref="J832" si="786">I832*G832</f>
        <v>0</v>
      </c>
      <c r="K832" s="198">
        <f t="shared" si="716"/>
        <v>121.60000000000001</v>
      </c>
      <c r="L832" s="35">
        <v>0.8</v>
      </c>
      <c r="M832" s="201">
        <f t="shared" ref="M832" si="787">L832*G832</f>
        <v>3.2</v>
      </c>
      <c r="N832" s="197">
        <f t="shared" ref="N832" si="788">K832*M832</f>
        <v>389.12000000000006</v>
      </c>
      <c r="O832" s="274">
        <f t="shared" ref="O832" si="789">J832+N832</f>
        <v>389.12000000000006</v>
      </c>
      <c r="P832" s="65"/>
    </row>
    <row r="833" spans="1:19" ht="57.6" x14ac:dyDescent="0.3">
      <c r="A833" s="31">
        <v>16</v>
      </c>
      <c r="B833" s="107"/>
      <c r="C833" s="90"/>
      <c r="D833" s="12" t="s">
        <v>197</v>
      </c>
      <c r="E833" s="101">
        <v>3</v>
      </c>
      <c r="F833" s="199">
        <v>0</v>
      </c>
      <c r="G833" s="200">
        <f t="shared" ref="G833" si="790">E833+(E833*F833)</f>
        <v>3</v>
      </c>
      <c r="H833" s="153" t="s">
        <v>11</v>
      </c>
      <c r="I833" s="255"/>
      <c r="J833" s="198">
        <f t="shared" ref="J833" si="791">I833*G833</f>
        <v>0</v>
      </c>
      <c r="K833" s="198">
        <f t="shared" si="716"/>
        <v>121.60000000000001</v>
      </c>
      <c r="L833" s="35">
        <v>1.3</v>
      </c>
      <c r="M833" s="201">
        <f t="shared" ref="M833" si="792">L833*G833</f>
        <v>3.9000000000000004</v>
      </c>
      <c r="N833" s="197">
        <f t="shared" ref="N833" si="793">K833*M833</f>
        <v>474.24000000000007</v>
      </c>
      <c r="O833" s="274">
        <f t="shared" ref="O833" si="794">J833+N833</f>
        <v>474.24000000000007</v>
      </c>
      <c r="P833" s="65"/>
    </row>
    <row r="834" spans="1:19" ht="43.2" x14ac:dyDescent="0.3">
      <c r="A834" s="31">
        <v>17</v>
      </c>
      <c r="B834" s="107"/>
      <c r="C834" s="90"/>
      <c r="D834" s="12" t="s">
        <v>198</v>
      </c>
      <c r="E834" s="101">
        <v>2</v>
      </c>
      <c r="F834" s="199">
        <v>0</v>
      </c>
      <c r="G834" s="200">
        <f t="shared" ref="G834" si="795">E834+(E834*F834)</f>
        <v>2</v>
      </c>
      <c r="H834" s="153" t="s">
        <v>11</v>
      </c>
      <c r="I834" s="255"/>
      <c r="J834" s="198">
        <f t="shared" ref="J834" si="796">I834*G834</f>
        <v>0</v>
      </c>
      <c r="K834" s="198">
        <f t="shared" si="716"/>
        <v>121.60000000000001</v>
      </c>
      <c r="L834" s="35">
        <v>0.8</v>
      </c>
      <c r="M834" s="201">
        <f t="shared" ref="M834" si="797">L834*G834</f>
        <v>1.6</v>
      </c>
      <c r="N834" s="197">
        <f t="shared" ref="N834" si="798">K834*M834</f>
        <v>194.56000000000003</v>
      </c>
      <c r="O834" s="274">
        <f t="shared" ref="O834" si="799">J834+N834</f>
        <v>194.56000000000003</v>
      </c>
      <c r="P834" s="65"/>
    </row>
    <row r="835" spans="1:19" ht="43.2" x14ac:dyDescent="0.3">
      <c r="A835" s="31">
        <v>18</v>
      </c>
      <c r="B835" s="107"/>
      <c r="C835" s="90"/>
      <c r="D835" s="12" t="s">
        <v>199</v>
      </c>
      <c r="E835" s="101">
        <v>4</v>
      </c>
      <c r="F835" s="199">
        <v>0</v>
      </c>
      <c r="G835" s="200">
        <f t="shared" ref="G835" si="800">E835+(E835*F835)</f>
        <v>4</v>
      </c>
      <c r="H835" s="153" t="s">
        <v>11</v>
      </c>
      <c r="I835" s="255"/>
      <c r="J835" s="198">
        <f t="shared" ref="J835" si="801">I835*G835</f>
        <v>0</v>
      </c>
      <c r="K835" s="198">
        <f t="shared" si="716"/>
        <v>121.60000000000001</v>
      </c>
      <c r="L835" s="35">
        <v>0.8</v>
      </c>
      <c r="M835" s="201">
        <f t="shared" ref="M835" si="802">L835*G835</f>
        <v>3.2</v>
      </c>
      <c r="N835" s="197">
        <f t="shared" ref="N835" si="803">K835*M835</f>
        <v>389.12000000000006</v>
      </c>
      <c r="O835" s="274">
        <f t="shared" ref="O835" si="804">J835+N835</f>
        <v>389.12000000000006</v>
      </c>
      <c r="P835" s="65"/>
    </row>
    <row r="836" spans="1:19" ht="43.2" x14ac:dyDescent="0.3">
      <c r="A836" s="31">
        <v>19</v>
      </c>
      <c r="B836" s="107"/>
      <c r="C836" s="90"/>
      <c r="D836" s="12" t="s">
        <v>200</v>
      </c>
      <c r="E836" s="101">
        <v>4</v>
      </c>
      <c r="F836" s="199">
        <v>0</v>
      </c>
      <c r="G836" s="200">
        <f t="shared" ref="G836" si="805">E836+(E836*F836)</f>
        <v>4</v>
      </c>
      <c r="H836" s="153" t="s">
        <v>11</v>
      </c>
      <c r="I836" s="255"/>
      <c r="J836" s="198">
        <f t="shared" ref="J836" si="806">I836*G836</f>
        <v>0</v>
      </c>
      <c r="K836" s="198">
        <f t="shared" si="716"/>
        <v>121.60000000000001</v>
      </c>
      <c r="L836" s="35">
        <v>0.8</v>
      </c>
      <c r="M836" s="201">
        <f t="shared" ref="M836" si="807">L836*G836</f>
        <v>3.2</v>
      </c>
      <c r="N836" s="197">
        <f t="shared" ref="N836" si="808">K836*M836</f>
        <v>389.12000000000006</v>
      </c>
      <c r="O836" s="274">
        <f t="shared" ref="O836" si="809">J836+N836</f>
        <v>389.12000000000006</v>
      </c>
      <c r="P836" s="65"/>
    </row>
    <row r="837" spans="1:19" x14ac:dyDescent="0.3">
      <c r="A837" s="31">
        <v>20</v>
      </c>
      <c r="B837" s="107"/>
      <c r="C837" s="90"/>
      <c r="D837" s="12" t="s">
        <v>201</v>
      </c>
      <c r="E837" s="101">
        <v>3</v>
      </c>
      <c r="F837" s="199">
        <v>0</v>
      </c>
      <c r="G837" s="200">
        <f t="shared" ref="G837" si="810">E837+(E837*F837)</f>
        <v>3</v>
      </c>
      <c r="H837" s="153" t="s">
        <v>11</v>
      </c>
      <c r="I837" s="255"/>
      <c r="J837" s="198">
        <f t="shared" ref="J837" si="811">I837*G837</f>
        <v>0</v>
      </c>
      <c r="K837" s="198">
        <f t="shared" si="716"/>
        <v>121.60000000000001</v>
      </c>
      <c r="L837" s="35">
        <v>2.5</v>
      </c>
      <c r="M837" s="201">
        <f t="shared" ref="M837" si="812">L837*G837</f>
        <v>7.5</v>
      </c>
      <c r="N837" s="197">
        <f t="shared" ref="N837" si="813">K837*M837</f>
        <v>912.00000000000011</v>
      </c>
      <c r="O837" s="274">
        <f t="shared" ref="O837" si="814">J837+N837</f>
        <v>912.00000000000011</v>
      </c>
      <c r="P837" s="65"/>
    </row>
    <row r="838" spans="1:19" s="24" customFormat="1" ht="15" thickBot="1" x14ac:dyDescent="0.35">
      <c r="A838" s="19"/>
      <c r="B838" s="40"/>
      <c r="C838" s="40"/>
      <c r="D838" s="48"/>
      <c r="E838" s="102"/>
      <c r="F838" s="209"/>
      <c r="G838" s="210"/>
      <c r="H838" s="211"/>
      <c r="I838" s="248"/>
      <c r="J838" s="248"/>
      <c r="K838" s="248"/>
      <c r="L838" s="212"/>
      <c r="M838" s="212"/>
      <c r="N838" s="198"/>
      <c r="O838" s="276"/>
      <c r="P838" s="52"/>
      <c r="Q838" s="13"/>
      <c r="S838" s="13"/>
    </row>
    <row r="839" spans="1:19" ht="20.100000000000001" customHeight="1" thickBot="1" x14ac:dyDescent="0.35">
      <c r="A839" s="320" t="s">
        <v>92</v>
      </c>
      <c r="B839" s="321"/>
      <c r="C839" s="321"/>
      <c r="D839" s="322" t="s">
        <v>17</v>
      </c>
      <c r="E839" s="56"/>
      <c r="F839" s="199"/>
      <c r="G839" s="200"/>
      <c r="H839" s="202"/>
      <c r="I839" s="246"/>
      <c r="J839" s="197"/>
      <c r="K839" s="197"/>
      <c r="L839" s="35"/>
      <c r="M839" s="35"/>
      <c r="N839" s="197"/>
      <c r="O839" s="275"/>
      <c r="P839" s="52"/>
    </row>
    <row r="840" spans="1:19" ht="28.8" x14ac:dyDescent="0.3">
      <c r="A840" s="31">
        <v>1</v>
      </c>
      <c r="B840" s="107"/>
      <c r="C840" s="90"/>
      <c r="D840" s="296" t="s">
        <v>213</v>
      </c>
      <c r="E840" s="101">
        <v>1</v>
      </c>
      <c r="F840" s="199">
        <v>0</v>
      </c>
      <c r="G840" s="200">
        <f t="shared" ref="G840:G843" si="815">E840+(E840*F840)</f>
        <v>1</v>
      </c>
      <c r="H840" s="153" t="s">
        <v>11</v>
      </c>
      <c r="I840" s="197">
        <v>35</v>
      </c>
      <c r="J840" s="198">
        <f t="shared" ref="J840:J843" si="816">I840*G840</f>
        <v>35</v>
      </c>
      <c r="K840" s="198">
        <f t="shared" ref="K840:K843" si="817">$K$4</f>
        <v>121.60000000000001</v>
      </c>
      <c r="L840" s="35">
        <v>0.5</v>
      </c>
      <c r="M840" s="201">
        <f t="shared" ref="M840:M843" si="818">L840*G840</f>
        <v>0.5</v>
      </c>
      <c r="N840" s="197">
        <f t="shared" ref="N840:N843" si="819">K840*M840</f>
        <v>60.800000000000004</v>
      </c>
      <c r="O840" s="274">
        <f t="shared" ref="O840:O843" si="820">J840+N840</f>
        <v>95.800000000000011</v>
      </c>
      <c r="P840" s="65"/>
    </row>
    <row r="841" spans="1:19" x14ac:dyDescent="0.3">
      <c r="A841" s="31">
        <v>2</v>
      </c>
      <c r="B841" s="107"/>
      <c r="C841" s="20"/>
      <c r="D841" s="5" t="s">
        <v>260</v>
      </c>
      <c r="E841" s="101">
        <v>14</v>
      </c>
      <c r="F841" s="199">
        <v>0</v>
      </c>
      <c r="G841" s="200">
        <f t="shared" si="815"/>
        <v>14</v>
      </c>
      <c r="H841" s="153" t="s">
        <v>11</v>
      </c>
      <c r="I841" s="197">
        <v>15.5</v>
      </c>
      <c r="J841" s="198">
        <f t="shared" si="816"/>
        <v>217</v>
      </c>
      <c r="K841" s="198">
        <f t="shared" si="817"/>
        <v>121.60000000000001</v>
      </c>
      <c r="L841" s="35">
        <v>0.4</v>
      </c>
      <c r="M841" s="201">
        <f t="shared" si="818"/>
        <v>5.6000000000000005</v>
      </c>
      <c r="N841" s="197">
        <f t="shared" si="819"/>
        <v>680.96000000000015</v>
      </c>
      <c r="O841" s="274">
        <f t="shared" si="820"/>
        <v>897.96000000000015</v>
      </c>
      <c r="P841" s="65"/>
    </row>
    <row r="842" spans="1:19" x14ac:dyDescent="0.3">
      <c r="A842" s="31">
        <v>3</v>
      </c>
      <c r="B842" s="107"/>
      <c r="C842" s="20"/>
      <c r="D842" s="5" t="s">
        <v>261</v>
      </c>
      <c r="E842" s="101">
        <v>56</v>
      </c>
      <c r="F842" s="199">
        <v>0</v>
      </c>
      <c r="G842" s="200">
        <f t="shared" si="815"/>
        <v>56</v>
      </c>
      <c r="H842" s="153" t="s">
        <v>11</v>
      </c>
      <c r="I842" s="197">
        <v>1.2</v>
      </c>
      <c r="J842" s="198">
        <f t="shared" si="816"/>
        <v>67.2</v>
      </c>
      <c r="K842" s="198">
        <f t="shared" si="817"/>
        <v>121.60000000000001</v>
      </c>
      <c r="L842" s="35">
        <v>0.06</v>
      </c>
      <c r="M842" s="201">
        <f t="shared" si="818"/>
        <v>3.36</v>
      </c>
      <c r="N842" s="197">
        <f t="shared" si="819"/>
        <v>408.57600000000002</v>
      </c>
      <c r="O842" s="274">
        <f t="shared" si="820"/>
        <v>475.77600000000001</v>
      </c>
      <c r="P842" s="65"/>
    </row>
    <row r="843" spans="1:19" x14ac:dyDescent="0.3">
      <c r="A843" s="31">
        <v>4</v>
      </c>
      <c r="B843" s="107"/>
      <c r="C843" s="90"/>
      <c r="D843" s="12" t="s">
        <v>262</v>
      </c>
      <c r="E843" s="101">
        <v>56</v>
      </c>
      <c r="F843" s="199">
        <v>0</v>
      </c>
      <c r="G843" s="200">
        <f t="shared" si="815"/>
        <v>56</v>
      </c>
      <c r="H843" s="153" t="s">
        <v>11</v>
      </c>
      <c r="I843" s="197">
        <v>1.37</v>
      </c>
      <c r="J843" s="198">
        <f t="shared" si="816"/>
        <v>76.72</v>
      </c>
      <c r="K843" s="198">
        <f t="shared" si="817"/>
        <v>121.60000000000001</v>
      </c>
      <c r="L843" s="35">
        <v>0.1</v>
      </c>
      <c r="M843" s="201">
        <f t="shared" si="818"/>
        <v>5.6000000000000005</v>
      </c>
      <c r="N843" s="197">
        <f t="shared" si="819"/>
        <v>680.96000000000015</v>
      </c>
      <c r="O843" s="274">
        <f t="shared" si="820"/>
        <v>757.68000000000018</v>
      </c>
      <c r="P843" s="65"/>
    </row>
    <row r="844" spans="1:19" s="24" customFormat="1" ht="15" thickBot="1" x14ac:dyDescent="0.35">
      <c r="A844" s="19"/>
      <c r="B844" s="40"/>
      <c r="C844" s="40"/>
      <c r="D844" s="48"/>
      <c r="E844" s="102"/>
      <c r="F844" s="47"/>
      <c r="G844" s="161"/>
      <c r="H844" s="46"/>
      <c r="I844" s="256"/>
      <c r="J844" s="256"/>
      <c r="K844" s="256"/>
      <c r="L844" s="50"/>
      <c r="M844" s="50"/>
      <c r="N844" s="242"/>
      <c r="O844" s="277"/>
      <c r="P844" s="52"/>
      <c r="Q844" s="13"/>
      <c r="S844" s="13"/>
    </row>
    <row r="845" spans="1:19" s="24" customFormat="1" ht="30" customHeight="1" thickBot="1" x14ac:dyDescent="0.35">
      <c r="A845" s="19"/>
      <c r="B845" s="40"/>
      <c r="C845" s="57"/>
      <c r="D845" s="314" t="s">
        <v>41</v>
      </c>
      <c r="E845" s="315"/>
      <c r="F845" s="315"/>
      <c r="G845" s="315"/>
      <c r="H845" s="315"/>
      <c r="I845" s="315"/>
      <c r="J845" s="316"/>
      <c r="K845" s="249"/>
      <c r="L845" s="50"/>
      <c r="M845" s="50"/>
      <c r="N845" s="242"/>
      <c r="O845" s="273">
        <f>J845</f>
        <v>0</v>
      </c>
      <c r="P845" s="52"/>
      <c r="Q845" s="13"/>
      <c r="S845" s="13"/>
    </row>
    <row r="846" spans="1:19" ht="15" thickBot="1" x14ac:dyDescent="0.35">
      <c r="A846" s="26"/>
      <c r="B846" s="32"/>
      <c r="C846" s="32"/>
      <c r="D846" s="48"/>
      <c r="E846" s="53"/>
      <c r="F846" s="1"/>
      <c r="G846" s="161"/>
      <c r="H846" s="17"/>
      <c r="I846" s="250"/>
      <c r="J846" s="240"/>
      <c r="K846" s="251"/>
      <c r="L846" s="41"/>
      <c r="M846" s="42"/>
      <c r="N846" s="240"/>
      <c r="O846" s="277"/>
      <c r="P846" s="74"/>
    </row>
    <row r="847" spans="1:19" s="69" customFormat="1" ht="16.2" thickBot="1" x14ac:dyDescent="0.35">
      <c r="A847" s="43"/>
      <c r="B847" s="44"/>
      <c r="C847" s="44"/>
      <c r="D847" s="67"/>
      <c r="E847" s="103"/>
      <c r="F847" s="45"/>
      <c r="G847" s="323" t="s">
        <v>36</v>
      </c>
      <c r="H847" s="324"/>
      <c r="I847" s="252">
        <f>SUM(J817:J846)</f>
        <v>395.91999999999996</v>
      </c>
      <c r="J847" s="325" t="s">
        <v>37</v>
      </c>
      <c r="K847" s="326"/>
      <c r="L847" s="164">
        <f>SUM(N817:N846)</f>
        <v>14015.616000000004</v>
      </c>
      <c r="M847" s="94"/>
      <c r="N847" s="260"/>
      <c r="O847" s="280"/>
      <c r="P847" s="68">
        <f>SUM(O817:O846)</f>
        <v>14411.536000000004</v>
      </c>
    </row>
    <row r="848" spans="1:19" ht="15" thickBot="1" x14ac:dyDescent="0.35">
      <c r="A848" s="26"/>
      <c r="B848" s="32"/>
      <c r="C848" s="32"/>
      <c r="D848" s="11"/>
      <c r="E848" s="101"/>
      <c r="F848" s="1"/>
      <c r="G848" s="58"/>
      <c r="H848" s="2"/>
      <c r="I848" s="239"/>
      <c r="J848" s="240"/>
      <c r="K848" s="240"/>
      <c r="L848" s="3"/>
      <c r="M848" s="3"/>
      <c r="N848" s="240"/>
      <c r="O848" s="271"/>
      <c r="P848" s="65"/>
    </row>
    <row r="849" spans="1:16" ht="30" customHeight="1" thickBot="1" x14ac:dyDescent="0.35">
      <c r="A849" s="305" t="s">
        <v>25</v>
      </c>
      <c r="B849" s="306"/>
      <c r="C849" s="306"/>
      <c r="D849" s="306"/>
      <c r="E849" s="306"/>
      <c r="F849" s="306"/>
      <c r="G849" s="306"/>
      <c r="H849" s="327"/>
      <c r="I849" s="253"/>
      <c r="J849" s="240"/>
      <c r="K849" s="240"/>
      <c r="L849" s="3"/>
      <c r="M849" s="3"/>
      <c r="N849" s="240"/>
      <c r="O849" s="271"/>
      <c r="P849" s="52"/>
    </row>
    <row r="850" spans="1:16" ht="28.8" x14ac:dyDescent="0.3">
      <c r="A850" s="26">
        <v>1</v>
      </c>
      <c r="B850" s="107"/>
      <c r="C850" s="20"/>
      <c r="D850" s="12" t="s">
        <v>211</v>
      </c>
      <c r="E850" s="101">
        <v>2</v>
      </c>
      <c r="F850" s="199">
        <v>0</v>
      </c>
      <c r="G850" s="200">
        <f t="shared" ref="G850" si="821">E850+(E850*F850)</f>
        <v>2</v>
      </c>
      <c r="H850" s="153" t="s">
        <v>11</v>
      </c>
      <c r="I850" s="245"/>
      <c r="J850" s="198">
        <f t="shared" ref="J850" si="822">I850*G850</f>
        <v>0</v>
      </c>
      <c r="K850" s="198">
        <f t="shared" ref="K850:K881" si="823">$K$4</f>
        <v>121.60000000000001</v>
      </c>
      <c r="L850" s="201">
        <v>0.57999999999999996</v>
      </c>
      <c r="M850" s="201">
        <f t="shared" ref="M850" si="824">L850*G850</f>
        <v>1.1599999999999999</v>
      </c>
      <c r="N850" s="198">
        <f t="shared" ref="N850" si="825">M850*K850</f>
        <v>141.05600000000001</v>
      </c>
      <c r="O850" s="274">
        <f t="shared" ref="O850" si="826">J850+N850</f>
        <v>141.05600000000001</v>
      </c>
      <c r="P850" s="65"/>
    </row>
    <row r="851" spans="1:16" ht="28.8" x14ac:dyDescent="0.3">
      <c r="A851" s="26">
        <v>2</v>
      </c>
      <c r="B851" s="107"/>
      <c r="C851" s="20"/>
      <c r="D851" s="12" t="s">
        <v>204</v>
      </c>
      <c r="E851" s="101">
        <v>2</v>
      </c>
      <c r="F851" s="199">
        <v>0</v>
      </c>
      <c r="G851" s="200">
        <f t="shared" ref="G851" si="827">E851+(E851*F851)</f>
        <v>2</v>
      </c>
      <c r="H851" s="153" t="s">
        <v>11</v>
      </c>
      <c r="I851" s="245"/>
      <c r="J851" s="198">
        <f t="shared" ref="J851" si="828">I851*G851</f>
        <v>0</v>
      </c>
      <c r="K851" s="198">
        <f t="shared" si="823"/>
        <v>121.60000000000001</v>
      </c>
      <c r="L851" s="201">
        <v>0.32</v>
      </c>
      <c r="M851" s="201">
        <f t="shared" ref="M851" si="829">L851*G851</f>
        <v>0.64</v>
      </c>
      <c r="N851" s="198">
        <f t="shared" ref="N851" si="830">M851*K851</f>
        <v>77.824000000000012</v>
      </c>
      <c r="O851" s="274">
        <f t="shared" ref="O851" si="831">J851+N851</f>
        <v>77.824000000000012</v>
      </c>
      <c r="P851" s="65"/>
    </row>
    <row r="852" spans="1:16" ht="28.8" x14ac:dyDescent="0.3">
      <c r="A852" s="26">
        <v>3</v>
      </c>
      <c r="B852" s="107"/>
      <c r="C852" s="20"/>
      <c r="D852" s="12" t="s">
        <v>210</v>
      </c>
      <c r="E852" s="101">
        <v>4</v>
      </c>
      <c r="F852" s="199">
        <v>0</v>
      </c>
      <c r="G852" s="200">
        <f t="shared" ref="G852" si="832">E852+(E852*F852)</f>
        <v>4</v>
      </c>
      <c r="H852" s="153" t="s">
        <v>11</v>
      </c>
      <c r="I852" s="245"/>
      <c r="J852" s="198">
        <f t="shared" ref="J852:J856" si="833">I852*G852</f>
        <v>0</v>
      </c>
      <c r="K852" s="198">
        <f t="shared" si="823"/>
        <v>121.60000000000001</v>
      </c>
      <c r="L852" s="201">
        <v>0.3</v>
      </c>
      <c r="M852" s="201">
        <f t="shared" ref="M852:M856" si="834">L852*G852</f>
        <v>1.2</v>
      </c>
      <c r="N852" s="198">
        <f t="shared" ref="N852" si="835">M852*K852</f>
        <v>145.92000000000002</v>
      </c>
      <c r="O852" s="274">
        <f t="shared" ref="O852:O856" si="836">J852+N852</f>
        <v>145.92000000000002</v>
      </c>
      <c r="P852" s="65"/>
    </row>
    <row r="853" spans="1:16" x14ac:dyDescent="0.3">
      <c r="A853" s="26"/>
      <c r="B853" s="107"/>
      <c r="C853" s="27"/>
      <c r="D853" s="5" t="s">
        <v>390</v>
      </c>
      <c r="E853" s="101">
        <v>4</v>
      </c>
      <c r="F853" s="1">
        <v>0</v>
      </c>
      <c r="G853" s="58">
        <f>E853+(E853*F853)</f>
        <v>4</v>
      </c>
      <c r="H853" s="4" t="s">
        <v>11</v>
      </c>
      <c r="I853" s="242">
        <v>0</v>
      </c>
      <c r="J853" s="230">
        <f t="shared" si="833"/>
        <v>0</v>
      </c>
      <c r="K853" s="198">
        <f t="shared" si="702"/>
        <v>121.60000000000001</v>
      </c>
      <c r="L853" s="23">
        <v>0.4</v>
      </c>
      <c r="M853" s="23">
        <f t="shared" si="834"/>
        <v>1.6</v>
      </c>
      <c r="N853" s="231">
        <f>M853*K853</f>
        <v>194.56000000000003</v>
      </c>
      <c r="O853" s="274">
        <f t="shared" si="836"/>
        <v>194.56000000000003</v>
      </c>
      <c r="P853" s="65"/>
    </row>
    <row r="854" spans="1:16" x14ac:dyDescent="0.3">
      <c r="A854" s="26"/>
      <c r="B854" s="107"/>
      <c r="C854" s="27"/>
      <c r="D854" s="12" t="s">
        <v>391</v>
      </c>
      <c r="E854" s="101">
        <v>4</v>
      </c>
      <c r="F854" s="1">
        <v>0</v>
      </c>
      <c r="G854" s="58">
        <f>E854+(E854*F854)</f>
        <v>4</v>
      </c>
      <c r="H854" s="4" t="s">
        <v>11</v>
      </c>
      <c r="I854" s="242">
        <v>0</v>
      </c>
      <c r="J854" s="230">
        <f t="shared" si="833"/>
        <v>0</v>
      </c>
      <c r="K854" s="198">
        <f t="shared" si="702"/>
        <v>121.60000000000001</v>
      </c>
      <c r="L854" s="23">
        <v>0.04</v>
      </c>
      <c r="M854" s="23">
        <f t="shared" si="834"/>
        <v>0.16</v>
      </c>
      <c r="N854" s="231">
        <f>M854*K854</f>
        <v>19.456000000000003</v>
      </c>
      <c r="O854" s="274">
        <f t="shared" si="836"/>
        <v>19.456000000000003</v>
      </c>
      <c r="P854" s="65"/>
    </row>
    <row r="855" spans="1:16" x14ac:dyDescent="0.3">
      <c r="A855" s="26"/>
      <c r="B855" s="107"/>
      <c r="C855" s="27"/>
      <c r="D855" s="12" t="s">
        <v>392</v>
      </c>
      <c r="E855" s="101">
        <v>4</v>
      </c>
      <c r="F855" s="1">
        <v>0</v>
      </c>
      <c r="G855" s="58">
        <f>E855+(E855*F855)</f>
        <v>4</v>
      </c>
      <c r="H855" s="4" t="s">
        <v>11</v>
      </c>
      <c r="I855" s="242">
        <v>0</v>
      </c>
      <c r="J855" s="230">
        <f t="shared" si="833"/>
        <v>0</v>
      </c>
      <c r="K855" s="198">
        <f t="shared" si="702"/>
        <v>121.60000000000001</v>
      </c>
      <c r="L855" s="23">
        <v>0.03</v>
      </c>
      <c r="M855" s="23">
        <f t="shared" si="834"/>
        <v>0.12</v>
      </c>
      <c r="N855" s="231">
        <f>M855*K855</f>
        <v>14.592000000000001</v>
      </c>
      <c r="O855" s="274">
        <f t="shared" si="836"/>
        <v>14.592000000000001</v>
      </c>
      <c r="P855" s="65"/>
    </row>
    <row r="856" spans="1:16" x14ac:dyDescent="0.3">
      <c r="A856" s="26"/>
      <c r="B856" s="107"/>
      <c r="C856" s="27"/>
      <c r="D856" s="12" t="s">
        <v>393</v>
      </c>
      <c r="E856" s="101">
        <v>8</v>
      </c>
      <c r="F856" s="1">
        <v>0</v>
      </c>
      <c r="G856" s="58">
        <f>E856+(E856*F856)</f>
        <v>8</v>
      </c>
      <c r="H856" s="4" t="s">
        <v>11</v>
      </c>
      <c r="I856" s="242">
        <v>0</v>
      </c>
      <c r="J856" s="230">
        <f t="shared" si="833"/>
        <v>0</v>
      </c>
      <c r="K856" s="198">
        <f t="shared" si="702"/>
        <v>121.60000000000001</v>
      </c>
      <c r="L856" s="23">
        <v>0.03</v>
      </c>
      <c r="M856" s="23">
        <f t="shared" si="834"/>
        <v>0.24</v>
      </c>
      <c r="N856" s="231">
        <f>M856*K856</f>
        <v>29.184000000000001</v>
      </c>
      <c r="O856" s="274">
        <f t="shared" si="836"/>
        <v>29.184000000000001</v>
      </c>
      <c r="P856" s="65"/>
    </row>
    <row r="857" spans="1:16" ht="28.8" x14ac:dyDescent="0.3">
      <c r="A857" s="26">
        <v>4</v>
      </c>
      <c r="B857" s="107"/>
      <c r="C857" s="20"/>
      <c r="D857" s="12" t="s">
        <v>205</v>
      </c>
      <c r="E857" s="101">
        <v>5</v>
      </c>
      <c r="F857" s="199">
        <v>0</v>
      </c>
      <c r="G857" s="200">
        <f t="shared" ref="G857" si="837">E857+(E857*F857)</f>
        <v>5</v>
      </c>
      <c r="H857" s="153" t="s">
        <v>11</v>
      </c>
      <c r="I857" s="242">
        <v>0</v>
      </c>
      <c r="J857" s="198">
        <f t="shared" ref="J857:J862" si="838">I857*G857</f>
        <v>0</v>
      </c>
      <c r="K857" s="198">
        <f t="shared" si="823"/>
        <v>121.60000000000001</v>
      </c>
      <c r="L857" s="201">
        <v>0.15</v>
      </c>
      <c r="M857" s="201">
        <f t="shared" ref="M857:M862" si="839">L857*G857</f>
        <v>0.75</v>
      </c>
      <c r="N857" s="198">
        <f t="shared" ref="N857" si="840">M857*K857</f>
        <v>91.2</v>
      </c>
      <c r="O857" s="274">
        <f t="shared" ref="O857:O862" si="841">J857+N857</f>
        <v>91.2</v>
      </c>
      <c r="P857" s="65"/>
    </row>
    <row r="858" spans="1:16" x14ac:dyDescent="0.3">
      <c r="A858" s="26"/>
      <c r="B858" s="107"/>
      <c r="C858" s="27"/>
      <c r="D858" s="5" t="s">
        <v>390</v>
      </c>
      <c r="E858" s="101">
        <v>5</v>
      </c>
      <c r="F858" s="1">
        <v>0</v>
      </c>
      <c r="G858" s="58">
        <f>E858+(E858*F858)</f>
        <v>5</v>
      </c>
      <c r="H858" s="4" t="s">
        <v>11</v>
      </c>
      <c r="I858" s="242">
        <v>0</v>
      </c>
      <c r="J858" s="230">
        <f t="shared" si="838"/>
        <v>0</v>
      </c>
      <c r="K858" s="198">
        <f t="shared" si="702"/>
        <v>121.60000000000001</v>
      </c>
      <c r="L858" s="23">
        <v>0.4</v>
      </c>
      <c r="M858" s="23">
        <f t="shared" si="839"/>
        <v>2</v>
      </c>
      <c r="N858" s="231">
        <f>M858*K858</f>
        <v>243.20000000000002</v>
      </c>
      <c r="O858" s="274">
        <f t="shared" si="841"/>
        <v>243.20000000000002</v>
      </c>
      <c r="P858" s="65"/>
    </row>
    <row r="859" spans="1:16" x14ac:dyDescent="0.3">
      <c r="A859" s="26"/>
      <c r="B859" s="107"/>
      <c r="C859" s="27"/>
      <c r="D859" s="12" t="s">
        <v>391</v>
      </c>
      <c r="E859" s="101">
        <v>5</v>
      </c>
      <c r="F859" s="1">
        <v>0</v>
      </c>
      <c r="G859" s="58">
        <f>E859+(E859*F859)</f>
        <v>5</v>
      </c>
      <c r="H859" s="4" t="s">
        <v>11</v>
      </c>
      <c r="I859" s="242">
        <v>0</v>
      </c>
      <c r="J859" s="230">
        <f t="shared" si="838"/>
        <v>0</v>
      </c>
      <c r="K859" s="198">
        <f t="shared" si="702"/>
        <v>121.60000000000001</v>
      </c>
      <c r="L859" s="23">
        <v>0.04</v>
      </c>
      <c r="M859" s="23">
        <f t="shared" si="839"/>
        <v>0.2</v>
      </c>
      <c r="N859" s="231">
        <f>M859*K859</f>
        <v>24.320000000000004</v>
      </c>
      <c r="O859" s="274">
        <f t="shared" si="841"/>
        <v>24.320000000000004</v>
      </c>
      <c r="P859" s="65"/>
    </row>
    <row r="860" spans="1:16" x14ac:dyDescent="0.3">
      <c r="A860" s="26"/>
      <c r="B860" s="107"/>
      <c r="C860" s="27"/>
      <c r="D860" s="12" t="s">
        <v>392</v>
      </c>
      <c r="E860" s="101">
        <v>5</v>
      </c>
      <c r="F860" s="1">
        <v>0</v>
      </c>
      <c r="G860" s="58">
        <f>E860+(E860*F860)</f>
        <v>5</v>
      </c>
      <c r="H860" s="4" t="s">
        <v>11</v>
      </c>
      <c r="I860" s="242">
        <v>0</v>
      </c>
      <c r="J860" s="230">
        <f t="shared" si="838"/>
        <v>0</v>
      </c>
      <c r="K860" s="198">
        <f t="shared" si="702"/>
        <v>121.60000000000001</v>
      </c>
      <c r="L860" s="23">
        <v>0.03</v>
      </c>
      <c r="M860" s="23">
        <f t="shared" si="839"/>
        <v>0.15</v>
      </c>
      <c r="N860" s="231">
        <f>M860*K860</f>
        <v>18.240000000000002</v>
      </c>
      <c r="O860" s="274">
        <f t="shared" si="841"/>
        <v>18.240000000000002</v>
      </c>
      <c r="P860" s="65"/>
    </row>
    <row r="861" spans="1:16" x14ac:dyDescent="0.3">
      <c r="A861" s="26"/>
      <c r="B861" s="107"/>
      <c r="C861" s="27"/>
      <c r="D861" s="12" t="s">
        <v>393</v>
      </c>
      <c r="E861" s="101">
        <v>10</v>
      </c>
      <c r="F861" s="1">
        <v>0</v>
      </c>
      <c r="G861" s="58">
        <f>E861+(E861*F861)</f>
        <v>10</v>
      </c>
      <c r="H861" s="4" t="s">
        <v>11</v>
      </c>
      <c r="I861" s="242">
        <v>0</v>
      </c>
      <c r="J861" s="230">
        <f t="shared" si="838"/>
        <v>0</v>
      </c>
      <c r="K861" s="198">
        <f t="shared" si="702"/>
        <v>121.60000000000001</v>
      </c>
      <c r="L861" s="23">
        <v>0.03</v>
      </c>
      <c r="M861" s="23">
        <f t="shared" si="839"/>
        <v>0.3</v>
      </c>
      <c r="N861" s="231">
        <f>M861*K861</f>
        <v>36.480000000000004</v>
      </c>
      <c r="O861" s="274">
        <f t="shared" si="841"/>
        <v>36.480000000000004</v>
      </c>
      <c r="P861" s="65"/>
    </row>
    <row r="862" spans="1:16" x14ac:dyDescent="0.3">
      <c r="A862" s="26"/>
      <c r="B862" s="107"/>
      <c r="C862" s="27"/>
      <c r="D862" s="12" t="s">
        <v>407</v>
      </c>
      <c r="E862" s="101">
        <v>5</v>
      </c>
      <c r="F862" s="1">
        <v>0</v>
      </c>
      <c r="G862" s="58">
        <f>E862+(E862*F862)</f>
        <v>5</v>
      </c>
      <c r="H862" s="4" t="s">
        <v>11</v>
      </c>
      <c r="I862" s="242">
        <v>0</v>
      </c>
      <c r="J862" s="230">
        <f t="shared" si="838"/>
        <v>0</v>
      </c>
      <c r="K862" s="198">
        <f t="shared" si="702"/>
        <v>121.60000000000001</v>
      </c>
      <c r="L862" s="23">
        <v>0.06</v>
      </c>
      <c r="M862" s="23">
        <f t="shared" si="839"/>
        <v>0.3</v>
      </c>
      <c r="N862" s="231">
        <f>M862*K862</f>
        <v>36.480000000000004</v>
      </c>
      <c r="O862" s="274">
        <f t="shared" si="841"/>
        <v>36.480000000000004</v>
      </c>
      <c r="P862" s="65"/>
    </row>
    <row r="863" spans="1:16" ht="28.8" x14ac:dyDescent="0.3">
      <c r="A863" s="26">
        <v>5</v>
      </c>
      <c r="B863" s="107"/>
      <c r="C863" s="20"/>
      <c r="D863" s="12" t="s">
        <v>206</v>
      </c>
      <c r="E863" s="101">
        <v>10</v>
      </c>
      <c r="F863" s="199">
        <v>0</v>
      </c>
      <c r="G863" s="200">
        <f t="shared" ref="G863" si="842">E863+(E863*F863)</f>
        <v>10</v>
      </c>
      <c r="H863" s="153" t="s">
        <v>11</v>
      </c>
      <c r="I863" s="242">
        <v>0</v>
      </c>
      <c r="J863" s="198">
        <f t="shared" ref="J863:J868" si="843">I863*G863</f>
        <v>0</v>
      </c>
      <c r="K863" s="198">
        <f t="shared" si="823"/>
        <v>121.60000000000001</v>
      </c>
      <c r="L863" s="201">
        <v>0.2</v>
      </c>
      <c r="M863" s="201">
        <f t="shared" ref="M863:M868" si="844">L863*G863</f>
        <v>2</v>
      </c>
      <c r="N863" s="198">
        <f t="shared" ref="N863" si="845">M863*K863</f>
        <v>243.20000000000002</v>
      </c>
      <c r="O863" s="274">
        <f t="shared" ref="O863:O868" si="846">J863+N863</f>
        <v>243.20000000000002</v>
      </c>
      <c r="P863" s="65"/>
    </row>
    <row r="864" spans="1:16" x14ac:dyDescent="0.3">
      <c r="A864" s="26"/>
      <c r="B864" s="107"/>
      <c r="C864" s="27"/>
      <c r="D864" s="5" t="s">
        <v>390</v>
      </c>
      <c r="E864" s="101">
        <v>10</v>
      </c>
      <c r="F864" s="1">
        <v>0</v>
      </c>
      <c r="G864" s="58">
        <f>E864+(E864*F864)</f>
        <v>10</v>
      </c>
      <c r="H864" s="4" t="s">
        <v>11</v>
      </c>
      <c r="I864" s="242">
        <v>0</v>
      </c>
      <c r="J864" s="230">
        <f t="shared" si="843"/>
        <v>0</v>
      </c>
      <c r="K864" s="198">
        <f t="shared" si="702"/>
        <v>121.60000000000001</v>
      </c>
      <c r="L864" s="23">
        <v>0.4</v>
      </c>
      <c r="M864" s="23">
        <f t="shared" si="844"/>
        <v>4</v>
      </c>
      <c r="N864" s="231">
        <f>M864*K864</f>
        <v>486.40000000000003</v>
      </c>
      <c r="O864" s="274">
        <f t="shared" si="846"/>
        <v>486.40000000000003</v>
      </c>
      <c r="P864" s="65"/>
    </row>
    <row r="865" spans="1:16" x14ac:dyDescent="0.3">
      <c r="A865" s="26"/>
      <c r="B865" s="107"/>
      <c r="C865" s="27"/>
      <c r="D865" s="12" t="s">
        <v>391</v>
      </c>
      <c r="E865" s="101">
        <v>10</v>
      </c>
      <c r="F865" s="1">
        <v>0</v>
      </c>
      <c r="G865" s="58">
        <f>E865+(E865*F865)</f>
        <v>10</v>
      </c>
      <c r="H865" s="4" t="s">
        <v>11</v>
      </c>
      <c r="I865" s="242">
        <v>0</v>
      </c>
      <c r="J865" s="230">
        <f t="shared" si="843"/>
        <v>0</v>
      </c>
      <c r="K865" s="198">
        <f t="shared" si="702"/>
        <v>121.60000000000001</v>
      </c>
      <c r="L865" s="23">
        <v>0.04</v>
      </c>
      <c r="M865" s="23">
        <f t="shared" si="844"/>
        <v>0.4</v>
      </c>
      <c r="N865" s="231">
        <f>M865*K865</f>
        <v>48.640000000000008</v>
      </c>
      <c r="O865" s="274">
        <f t="shared" si="846"/>
        <v>48.640000000000008</v>
      </c>
      <c r="P865" s="65"/>
    </row>
    <row r="866" spans="1:16" x14ac:dyDescent="0.3">
      <c r="A866" s="26"/>
      <c r="B866" s="107"/>
      <c r="C866" s="27"/>
      <c r="D866" s="12" t="s">
        <v>392</v>
      </c>
      <c r="E866" s="101">
        <v>10</v>
      </c>
      <c r="F866" s="1">
        <v>0</v>
      </c>
      <c r="G866" s="58">
        <f>E866+(E866*F866)</f>
        <v>10</v>
      </c>
      <c r="H866" s="4" t="s">
        <v>11</v>
      </c>
      <c r="I866" s="242">
        <v>0</v>
      </c>
      <c r="J866" s="230">
        <f t="shared" si="843"/>
        <v>0</v>
      </c>
      <c r="K866" s="198">
        <f t="shared" si="702"/>
        <v>121.60000000000001</v>
      </c>
      <c r="L866" s="23">
        <v>0.03</v>
      </c>
      <c r="M866" s="23">
        <f t="shared" si="844"/>
        <v>0.3</v>
      </c>
      <c r="N866" s="231">
        <f>M866*K866</f>
        <v>36.480000000000004</v>
      </c>
      <c r="O866" s="274">
        <f t="shared" si="846"/>
        <v>36.480000000000004</v>
      </c>
      <c r="P866" s="65"/>
    </row>
    <row r="867" spans="1:16" x14ac:dyDescent="0.3">
      <c r="A867" s="26"/>
      <c r="B867" s="107"/>
      <c r="C867" s="27"/>
      <c r="D867" s="12" t="s">
        <v>393</v>
      </c>
      <c r="E867" s="101">
        <v>20</v>
      </c>
      <c r="F867" s="1">
        <v>0</v>
      </c>
      <c r="G867" s="58">
        <f>E867+(E867*F867)</f>
        <v>20</v>
      </c>
      <c r="H867" s="4" t="s">
        <v>11</v>
      </c>
      <c r="I867" s="242">
        <v>0</v>
      </c>
      <c r="J867" s="230">
        <f t="shared" si="843"/>
        <v>0</v>
      </c>
      <c r="K867" s="198">
        <f t="shared" si="702"/>
        <v>121.60000000000001</v>
      </c>
      <c r="L867" s="23">
        <v>0.03</v>
      </c>
      <c r="M867" s="23">
        <f t="shared" si="844"/>
        <v>0.6</v>
      </c>
      <c r="N867" s="231">
        <f>M867*K867</f>
        <v>72.960000000000008</v>
      </c>
      <c r="O867" s="274">
        <f t="shared" si="846"/>
        <v>72.960000000000008</v>
      </c>
      <c r="P867" s="65"/>
    </row>
    <row r="868" spans="1:16" x14ac:dyDescent="0.3">
      <c r="A868" s="26"/>
      <c r="B868" s="107"/>
      <c r="C868" s="27"/>
      <c r="D868" s="12" t="s">
        <v>407</v>
      </c>
      <c r="E868" s="101">
        <v>10</v>
      </c>
      <c r="F868" s="1">
        <v>0</v>
      </c>
      <c r="G868" s="58">
        <f>E868+(E868*F868)</f>
        <v>10</v>
      </c>
      <c r="H868" s="4" t="s">
        <v>11</v>
      </c>
      <c r="I868" s="242">
        <v>0</v>
      </c>
      <c r="J868" s="230">
        <f t="shared" si="843"/>
        <v>0</v>
      </c>
      <c r="K868" s="198">
        <f t="shared" si="702"/>
        <v>121.60000000000001</v>
      </c>
      <c r="L868" s="23">
        <v>0.06</v>
      </c>
      <c r="M868" s="23">
        <f t="shared" si="844"/>
        <v>0.6</v>
      </c>
      <c r="N868" s="231">
        <f>M868*K868</f>
        <v>72.960000000000008</v>
      </c>
      <c r="O868" s="274">
        <f t="shared" si="846"/>
        <v>72.960000000000008</v>
      </c>
      <c r="P868" s="65"/>
    </row>
    <row r="869" spans="1:16" ht="28.8" x14ac:dyDescent="0.3">
      <c r="A869" s="26">
        <v>6</v>
      </c>
      <c r="B869" s="107"/>
      <c r="C869" s="20"/>
      <c r="D869" s="12" t="s">
        <v>208</v>
      </c>
      <c r="E869" s="101">
        <v>4</v>
      </c>
      <c r="F869" s="199">
        <v>0</v>
      </c>
      <c r="G869" s="200">
        <f t="shared" ref="G869" si="847">E869+(E869*F869)</f>
        <v>4</v>
      </c>
      <c r="H869" s="153" t="s">
        <v>11</v>
      </c>
      <c r="I869" s="242">
        <v>0</v>
      </c>
      <c r="J869" s="198">
        <f t="shared" ref="J869:J874" si="848">I869*G869</f>
        <v>0</v>
      </c>
      <c r="K869" s="198">
        <f t="shared" si="823"/>
        <v>121.60000000000001</v>
      </c>
      <c r="L869" s="201">
        <v>0.25</v>
      </c>
      <c r="M869" s="201">
        <f t="shared" ref="M869:M874" si="849">L869*G869</f>
        <v>1</v>
      </c>
      <c r="N869" s="198">
        <f t="shared" ref="N869" si="850">M869*K869</f>
        <v>121.60000000000001</v>
      </c>
      <c r="O869" s="274">
        <f t="shared" ref="O869:O874" si="851">J869+N869</f>
        <v>121.60000000000001</v>
      </c>
      <c r="P869" s="65"/>
    </row>
    <row r="870" spans="1:16" x14ac:dyDescent="0.3">
      <c r="A870" s="26"/>
      <c r="B870" s="107"/>
      <c r="C870" s="27"/>
      <c r="D870" s="5" t="s">
        <v>390</v>
      </c>
      <c r="E870" s="101">
        <v>4</v>
      </c>
      <c r="F870" s="1">
        <v>0</v>
      </c>
      <c r="G870" s="58">
        <f>E870+(E870*F870)</f>
        <v>4</v>
      </c>
      <c r="H870" s="4" t="s">
        <v>11</v>
      </c>
      <c r="I870" s="242">
        <v>0</v>
      </c>
      <c r="J870" s="230">
        <f t="shared" si="848"/>
        <v>0</v>
      </c>
      <c r="K870" s="198">
        <f t="shared" si="702"/>
        <v>121.60000000000001</v>
      </c>
      <c r="L870" s="23">
        <v>0.4</v>
      </c>
      <c r="M870" s="23">
        <f t="shared" si="849"/>
        <v>1.6</v>
      </c>
      <c r="N870" s="231">
        <f>M870*K870</f>
        <v>194.56000000000003</v>
      </c>
      <c r="O870" s="274">
        <f t="shared" si="851"/>
        <v>194.56000000000003</v>
      </c>
      <c r="P870" s="65"/>
    </row>
    <row r="871" spans="1:16" x14ac:dyDescent="0.3">
      <c r="A871" s="26"/>
      <c r="B871" s="107"/>
      <c r="C871" s="27"/>
      <c r="D871" s="12" t="s">
        <v>391</v>
      </c>
      <c r="E871" s="101">
        <v>4</v>
      </c>
      <c r="F871" s="1">
        <v>0</v>
      </c>
      <c r="G871" s="58">
        <f>E871+(E871*F871)</f>
        <v>4</v>
      </c>
      <c r="H871" s="4" t="s">
        <v>11</v>
      </c>
      <c r="I871" s="242">
        <v>0</v>
      </c>
      <c r="J871" s="230">
        <f t="shared" si="848"/>
        <v>0</v>
      </c>
      <c r="K871" s="198">
        <f t="shared" si="702"/>
        <v>121.60000000000001</v>
      </c>
      <c r="L871" s="23">
        <v>0.04</v>
      </c>
      <c r="M871" s="23">
        <f t="shared" si="849"/>
        <v>0.16</v>
      </c>
      <c r="N871" s="231">
        <f>M871*K871</f>
        <v>19.456000000000003</v>
      </c>
      <c r="O871" s="274">
        <f t="shared" si="851"/>
        <v>19.456000000000003</v>
      </c>
      <c r="P871" s="65"/>
    </row>
    <row r="872" spans="1:16" x14ac:dyDescent="0.3">
      <c r="A872" s="26"/>
      <c r="B872" s="107"/>
      <c r="C872" s="27"/>
      <c r="D872" s="12" t="s">
        <v>392</v>
      </c>
      <c r="E872" s="101">
        <v>4</v>
      </c>
      <c r="F872" s="1">
        <v>0</v>
      </c>
      <c r="G872" s="58">
        <f>E872+(E872*F872)</f>
        <v>4</v>
      </c>
      <c r="H872" s="4" t="s">
        <v>11</v>
      </c>
      <c r="I872" s="242">
        <v>0</v>
      </c>
      <c r="J872" s="230">
        <f t="shared" si="848"/>
        <v>0</v>
      </c>
      <c r="K872" s="198">
        <f t="shared" si="702"/>
        <v>121.60000000000001</v>
      </c>
      <c r="L872" s="23">
        <v>0.03</v>
      </c>
      <c r="M872" s="23">
        <f t="shared" si="849"/>
        <v>0.12</v>
      </c>
      <c r="N872" s="231">
        <f>M872*K872</f>
        <v>14.592000000000001</v>
      </c>
      <c r="O872" s="274">
        <f t="shared" si="851"/>
        <v>14.592000000000001</v>
      </c>
      <c r="P872" s="65"/>
    </row>
    <row r="873" spans="1:16" x14ac:dyDescent="0.3">
      <c r="A873" s="26"/>
      <c r="B873" s="107"/>
      <c r="C873" s="27"/>
      <c r="D873" s="12" t="s">
        <v>393</v>
      </c>
      <c r="E873" s="101">
        <v>8</v>
      </c>
      <c r="F873" s="1">
        <v>0</v>
      </c>
      <c r="G873" s="58">
        <f>E873+(E873*F873)</f>
        <v>8</v>
      </c>
      <c r="H873" s="4" t="s">
        <v>11</v>
      </c>
      <c r="I873" s="242">
        <v>0</v>
      </c>
      <c r="J873" s="230">
        <f t="shared" si="848"/>
        <v>0</v>
      </c>
      <c r="K873" s="198">
        <f t="shared" si="702"/>
        <v>121.60000000000001</v>
      </c>
      <c r="L873" s="23">
        <v>0.03</v>
      </c>
      <c r="M873" s="23">
        <f t="shared" si="849"/>
        <v>0.24</v>
      </c>
      <c r="N873" s="231">
        <f>M873*K873</f>
        <v>29.184000000000001</v>
      </c>
      <c r="O873" s="274">
        <f t="shared" si="851"/>
        <v>29.184000000000001</v>
      </c>
      <c r="P873" s="65"/>
    </row>
    <row r="874" spans="1:16" x14ac:dyDescent="0.3">
      <c r="A874" s="26"/>
      <c r="B874" s="107"/>
      <c r="C874" s="27"/>
      <c r="D874" s="12" t="s">
        <v>407</v>
      </c>
      <c r="E874" s="101">
        <v>4</v>
      </c>
      <c r="F874" s="1">
        <v>0</v>
      </c>
      <c r="G874" s="58">
        <f>E874+(E874*F874)</f>
        <v>4</v>
      </c>
      <c r="H874" s="4" t="s">
        <v>11</v>
      </c>
      <c r="I874" s="242">
        <v>0</v>
      </c>
      <c r="J874" s="230">
        <f t="shared" si="848"/>
        <v>0</v>
      </c>
      <c r="K874" s="198">
        <f t="shared" si="702"/>
        <v>121.60000000000001</v>
      </c>
      <c r="L874" s="23">
        <v>0.06</v>
      </c>
      <c r="M874" s="23">
        <f t="shared" si="849"/>
        <v>0.24</v>
      </c>
      <c r="N874" s="231">
        <f>M874*K874</f>
        <v>29.184000000000001</v>
      </c>
      <c r="O874" s="274">
        <f t="shared" si="851"/>
        <v>29.184000000000001</v>
      </c>
      <c r="P874" s="65"/>
    </row>
    <row r="875" spans="1:16" ht="28.8" x14ac:dyDescent="0.3">
      <c r="A875" s="26">
        <v>7</v>
      </c>
      <c r="B875" s="107"/>
      <c r="C875" s="20"/>
      <c r="D875" s="12" t="s">
        <v>207</v>
      </c>
      <c r="E875" s="101">
        <v>1</v>
      </c>
      <c r="F875" s="199">
        <v>0</v>
      </c>
      <c r="G875" s="200">
        <f t="shared" ref="G875" si="852">E875+(E875*F875)</f>
        <v>1</v>
      </c>
      <c r="H875" s="153" t="s">
        <v>11</v>
      </c>
      <c r="I875" s="242">
        <v>0</v>
      </c>
      <c r="J875" s="198">
        <f t="shared" ref="J875:J886" si="853">I875*G875</f>
        <v>0</v>
      </c>
      <c r="K875" s="198">
        <f t="shared" si="823"/>
        <v>121.60000000000001</v>
      </c>
      <c r="L875" s="201">
        <v>0.25</v>
      </c>
      <c r="M875" s="201">
        <f t="shared" ref="M875:M880" si="854">L875*G875</f>
        <v>0.25</v>
      </c>
      <c r="N875" s="198">
        <f t="shared" ref="N875" si="855">M875*K875</f>
        <v>30.400000000000002</v>
      </c>
      <c r="O875" s="274">
        <f t="shared" ref="O875:O880" si="856">J875+N875</f>
        <v>30.400000000000002</v>
      </c>
      <c r="P875" s="65"/>
    </row>
    <row r="876" spans="1:16" x14ac:dyDescent="0.3">
      <c r="A876" s="26"/>
      <c r="B876" s="107"/>
      <c r="C876" s="27"/>
      <c r="D876" s="5" t="s">
        <v>390</v>
      </c>
      <c r="E876" s="101">
        <v>1</v>
      </c>
      <c r="F876" s="1">
        <v>0</v>
      </c>
      <c r="G876" s="58">
        <f>E876+(E876*F876)</f>
        <v>1</v>
      </c>
      <c r="H876" s="4" t="s">
        <v>11</v>
      </c>
      <c r="I876" s="242">
        <v>0</v>
      </c>
      <c r="J876" s="230">
        <f t="shared" ref="J876:J880" si="857">I876*G876</f>
        <v>0</v>
      </c>
      <c r="K876" s="198">
        <f t="shared" si="702"/>
        <v>121.60000000000001</v>
      </c>
      <c r="L876" s="23">
        <v>0.4</v>
      </c>
      <c r="M876" s="23">
        <f t="shared" si="854"/>
        <v>0.4</v>
      </c>
      <c r="N876" s="231">
        <f>M876*K876</f>
        <v>48.640000000000008</v>
      </c>
      <c r="O876" s="274">
        <f t="shared" si="856"/>
        <v>48.640000000000008</v>
      </c>
      <c r="P876" s="65"/>
    </row>
    <row r="877" spans="1:16" x14ac:dyDescent="0.3">
      <c r="A877" s="26"/>
      <c r="B877" s="107"/>
      <c r="C877" s="27"/>
      <c r="D877" s="12" t="s">
        <v>391</v>
      </c>
      <c r="E877" s="101">
        <v>1</v>
      </c>
      <c r="F877" s="1">
        <v>0</v>
      </c>
      <c r="G877" s="58">
        <f>E877+(E877*F877)</f>
        <v>1</v>
      </c>
      <c r="H877" s="4" t="s">
        <v>11</v>
      </c>
      <c r="I877" s="242">
        <v>0</v>
      </c>
      <c r="J877" s="230">
        <f t="shared" si="857"/>
        <v>0</v>
      </c>
      <c r="K877" s="198">
        <f t="shared" si="702"/>
        <v>121.60000000000001</v>
      </c>
      <c r="L877" s="23">
        <v>0.04</v>
      </c>
      <c r="M877" s="23">
        <f t="shared" si="854"/>
        <v>0.04</v>
      </c>
      <c r="N877" s="231">
        <f>M877*K877</f>
        <v>4.8640000000000008</v>
      </c>
      <c r="O877" s="274">
        <f t="shared" si="856"/>
        <v>4.8640000000000008</v>
      </c>
      <c r="P877" s="65"/>
    </row>
    <row r="878" spans="1:16" x14ac:dyDescent="0.3">
      <c r="A878" s="26"/>
      <c r="B878" s="107"/>
      <c r="C878" s="27"/>
      <c r="D878" s="12" t="s">
        <v>392</v>
      </c>
      <c r="E878" s="101">
        <v>1</v>
      </c>
      <c r="F878" s="1">
        <v>0</v>
      </c>
      <c r="G878" s="58">
        <f>E878+(E878*F878)</f>
        <v>1</v>
      </c>
      <c r="H878" s="4" t="s">
        <v>11</v>
      </c>
      <c r="I878" s="242">
        <v>0</v>
      </c>
      <c r="J878" s="230">
        <f t="shared" si="857"/>
        <v>0</v>
      </c>
      <c r="K878" s="198">
        <f t="shared" si="702"/>
        <v>121.60000000000001</v>
      </c>
      <c r="L878" s="23">
        <v>0.03</v>
      </c>
      <c r="M878" s="23">
        <f t="shared" si="854"/>
        <v>0.03</v>
      </c>
      <c r="N878" s="231">
        <f>M878*K878</f>
        <v>3.6480000000000001</v>
      </c>
      <c r="O878" s="274">
        <f t="shared" si="856"/>
        <v>3.6480000000000001</v>
      </c>
      <c r="P878" s="65"/>
    </row>
    <row r="879" spans="1:16" x14ac:dyDescent="0.3">
      <c r="A879" s="26"/>
      <c r="B879" s="107"/>
      <c r="C879" s="27"/>
      <c r="D879" s="12" t="s">
        <v>393</v>
      </c>
      <c r="E879" s="101">
        <v>2</v>
      </c>
      <c r="F879" s="1">
        <v>0</v>
      </c>
      <c r="G879" s="58">
        <f>E879+(E879*F879)</f>
        <v>2</v>
      </c>
      <c r="H879" s="4" t="s">
        <v>11</v>
      </c>
      <c r="I879" s="242">
        <v>0</v>
      </c>
      <c r="J879" s="230">
        <f t="shared" si="857"/>
        <v>0</v>
      </c>
      <c r="K879" s="198">
        <f t="shared" si="702"/>
        <v>121.60000000000001</v>
      </c>
      <c r="L879" s="23">
        <v>0.03</v>
      </c>
      <c r="M879" s="23">
        <f t="shared" si="854"/>
        <v>0.06</v>
      </c>
      <c r="N879" s="231">
        <f>M879*K879</f>
        <v>7.2960000000000003</v>
      </c>
      <c r="O879" s="274">
        <f t="shared" si="856"/>
        <v>7.2960000000000003</v>
      </c>
      <c r="P879" s="65"/>
    </row>
    <row r="880" spans="1:16" x14ac:dyDescent="0.3">
      <c r="A880" s="26"/>
      <c r="B880" s="107"/>
      <c r="C880" s="27"/>
      <c r="D880" s="12" t="s">
        <v>407</v>
      </c>
      <c r="E880" s="101">
        <v>1</v>
      </c>
      <c r="F880" s="1">
        <v>0</v>
      </c>
      <c r="G880" s="58">
        <f>E880+(E880*F880)</f>
        <v>1</v>
      </c>
      <c r="H880" s="4" t="s">
        <v>11</v>
      </c>
      <c r="I880" s="242">
        <v>0</v>
      </c>
      <c r="J880" s="230">
        <f t="shared" si="857"/>
        <v>0</v>
      </c>
      <c r="K880" s="198">
        <f t="shared" si="702"/>
        <v>121.60000000000001</v>
      </c>
      <c r="L880" s="23">
        <v>0.06</v>
      </c>
      <c r="M880" s="23">
        <f t="shared" si="854"/>
        <v>0.06</v>
      </c>
      <c r="N880" s="231">
        <f>M880*K880</f>
        <v>7.2960000000000003</v>
      </c>
      <c r="O880" s="274">
        <f t="shared" si="856"/>
        <v>7.2960000000000003</v>
      </c>
      <c r="P880" s="65"/>
    </row>
    <row r="881" spans="1:19" ht="28.8" x14ac:dyDescent="0.3">
      <c r="A881" s="26">
        <v>8</v>
      </c>
      <c r="B881" s="107"/>
      <c r="C881" s="20"/>
      <c r="D881" s="12" t="s">
        <v>209</v>
      </c>
      <c r="E881" s="101">
        <v>1</v>
      </c>
      <c r="F881" s="199">
        <v>0</v>
      </c>
      <c r="G881" s="200">
        <f t="shared" ref="G881" si="858">E881+(E881*F881)</f>
        <v>1</v>
      </c>
      <c r="H881" s="153" t="s">
        <v>11</v>
      </c>
      <c r="I881" s="242">
        <v>0</v>
      </c>
      <c r="J881" s="198">
        <f t="shared" si="853"/>
        <v>0</v>
      </c>
      <c r="K881" s="198">
        <f t="shared" si="823"/>
        <v>121.60000000000001</v>
      </c>
      <c r="L881" s="201">
        <v>0.2</v>
      </c>
      <c r="M881" s="201">
        <f t="shared" ref="M881:M886" si="859">L881*G881</f>
        <v>0.2</v>
      </c>
      <c r="N881" s="198">
        <f t="shared" ref="N881" si="860">M881*K881</f>
        <v>24.320000000000004</v>
      </c>
      <c r="O881" s="274">
        <f t="shared" ref="O881:O886" si="861">J881+N881</f>
        <v>24.320000000000004</v>
      </c>
      <c r="P881" s="65"/>
    </row>
    <row r="882" spans="1:19" x14ac:dyDescent="0.3">
      <c r="A882" s="26"/>
      <c r="B882" s="107"/>
      <c r="C882" s="27"/>
      <c r="D882" s="5" t="s">
        <v>390</v>
      </c>
      <c r="E882" s="101">
        <v>1</v>
      </c>
      <c r="F882" s="1">
        <v>0</v>
      </c>
      <c r="G882" s="58">
        <f>E882+(E882*F882)</f>
        <v>1</v>
      </c>
      <c r="H882" s="4" t="s">
        <v>11</v>
      </c>
      <c r="I882" s="242">
        <v>0</v>
      </c>
      <c r="J882" s="230">
        <f t="shared" si="853"/>
        <v>0</v>
      </c>
      <c r="K882" s="198">
        <f t="shared" si="702"/>
        <v>121.60000000000001</v>
      </c>
      <c r="L882" s="23">
        <v>0.4</v>
      </c>
      <c r="M882" s="23">
        <f t="shared" si="859"/>
        <v>0.4</v>
      </c>
      <c r="N882" s="231">
        <f>M882*K882</f>
        <v>48.640000000000008</v>
      </c>
      <c r="O882" s="274">
        <f t="shared" si="861"/>
        <v>48.640000000000008</v>
      </c>
      <c r="P882" s="65"/>
    </row>
    <row r="883" spans="1:19" x14ac:dyDescent="0.3">
      <c r="A883" s="26"/>
      <c r="B883" s="107"/>
      <c r="C883" s="27"/>
      <c r="D883" s="12" t="s">
        <v>391</v>
      </c>
      <c r="E883" s="101">
        <v>1</v>
      </c>
      <c r="F883" s="1">
        <v>0</v>
      </c>
      <c r="G883" s="58">
        <f>E883+(E883*F883)</f>
        <v>1</v>
      </c>
      <c r="H883" s="4" t="s">
        <v>11</v>
      </c>
      <c r="I883" s="242">
        <v>0</v>
      </c>
      <c r="J883" s="230">
        <f t="shared" si="853"/>
        <v>0</v>
      </c>
      <c r="K883" s="198">
        <f t="shared" si="702"/>
        <v>121.60000000000001</v>
      </c>
      <c r="L883" s="23">
        <v>0.04</v>
      </c>
      <c r="M883" s="23">
        <f t="shared" si="859"/>
        <v>0.04</v>
      </c>
      <c r="N883" s="231">
        <f>M883*K883</f>
        <v>4.8640000000000008</v>
      </c>
      <c r="O883" s="274">
        <f t="shared" si="861"/>
        <v>4.8640000000000008</v>
      </c>
      <c r="P883" s="65"/>
    </row>
    <row r="884" spans="1:19" x14ac:dyDescent="0.3">
      <c r="A884" s="26"/>
      <c r="B884" s="107"/>
      <c r="C884" s="27"/>
      <c r="D884" s="12" t="s">
        <v>392</v>
      </c>
      <c r="E884" s="101">
        <v>1</v>
      </c>
      <c r="F884" s="1">
        <v>0</v>
      </c>
      <c r="G884" s="58">
        <f>E884+(E884*F884)</f>
        <v>1</v>
      </c>
      <c r="H884" s="4" t="s">
        <v>11</v>
      </c>
      <c r="I884" s="242">
        <v>0</v>
      </c>
      <c r="J884" s="230">
        <f t="shared" si="853"/>
        <v>0</v>
      </c>
      <c r="K884" s="198">
        <f t="shared" si="702"/>
        <v>121.60000000000001</v>
      </c>
      <c r="L884" s="23">
        <v>0.03</v>
      </c>
      <c r="M884" s="23">
        <f t="shared" si="859"/>
        <v>0.03</v>
      </c>
      <c r="N884" s="231">
        <f>M884*K884</f>
        <v>3.6480000000000001</v>
      </c>
      <c r="O884" s="274">
        <f t="shared" si="861"/>
        <v>3.6480000000000001</v>
      </c>
      <c r="P884" s="65"/>
    </row>
    <row r="885" spans="1:19" x14ac:dyDescent="0.3">
      <c r="A885" s="26"/>
      <c r="B885" s="107"/>
      <c r="C885" s="27"/>
      <c r="D885" s="12" t="s">
        <v>393</v>
      </c>
      <c r="E885" s="101">
        <v>2</v>
      </c>
      <c r="F885" s="1">
        <v>0</v>
      </c>
      <c r="G885" s="58">
        <f>E885+(E885*F885)</f>
        <v>2</v>
      </c>
      <c r="H885" s="4" t="s">
        <v>11</v>
      </c>
      <c r="I885" s="242">
        <v>0</v>
      </c>
      <c r="J885" s="230">
        <f t="shared" si="853"/>
        <v>0</v>
      </c>
      <c r="K885" s="198">
        <f t="shared" si="702"/>
        <v>121.60000000000001</v>
      </c>
      <c r="L885" s="23">
        <v>0.03</v>
      </c>
      <c r="M885" s="23">
        <f t="shared" si="859"/>
        <v>0.06</v>
      </c>
      <c r="N885" s="231">
        <f>M885*K885</f>
        <v>7.2960000000000003</v>
      </c>
      <c r="O885" s="274">
        <f t="shared" si="861"/>
        <v>7.2960000000000003</v>
      </c>
      <c r="P885" s="65"/>
    </row>
    <row r="886" spans="1:19" x14ac:dyDescent="0.3">
      <c r="A886" s="26"/>
      <c r="B886" s="107"/>
      <c r="C886" s="27"/>
      <c r="D886" s="12" t="s">
        <v>407</v>
      </c>
      <c r="E886" s="101">
        <v>1</v>
      </c>
      <c r="F886" s="1">
        <v>0</v>
      </c>
      <c r="G886" s="58">
        <f>E886+(E886*F886)</f>
        <v>1</v>
      </c>
      <c r="H886" s="4" t="s">
        <v>11</v>
      </c>
      <c r="I886" s="242">
        <v>0</v>
      </c>
      <c r="J886" s="230">
        <f t="shared" si="853"/>
        <v>0</v>
      </c>
      <c r="K886" s="198">
        <f t="shared" si="702"/>
        <v>121.60000000000001</v>
      </c>
      <c r="L886" s="23">
        <v>0.06</v>
      </c>
      <c r="M886" s="23">
        <f t="shared" si="859"/>
        <v>0.06</v>
      </c>
      <c r="N886" s="231">
        <f>M886*K886</f>
        <v>7.2960000000000003</v>
      </c>
      <c r="O886" s="274">
        <f t="shared" si="861"/>
        <v>7.2960000000000003</v>
      </c>
      <c r="P886" s="65"/>
    </row>
    <row r="887" spans="1:19" s="24" customFormat="1" ht="15" thickBot="1" x14ac:dyDescent="0.35">
      <c r="A887" s="19"/>
      <c r="B887" s="40"/>
      <c r="C887" s="40"/>
      <c r="D887" s="48"/>
      <c r="E887" s="102"/>
      <c r="F887" s="47"/>
      <c r="G887" s="161"/>
      <c r="H887" s="46"/>
      <c r="I887" s="256"/>
      <c r="J887" s="256"/>
      <c r="K887" s="256"/>
      <c r="L887" s="50"/>
      <c r="M887" s="50"/>
      <c r="N887" s="242"/>
      <c r="O887" s="277"/>
      <c r="P887" s="52"/>
      <c r="Q887" s="13"/>
      <c r="S887" s="13"/>
    </row>
    <row r="888" spans="1:19" s="24" customFormat="1" ht="30" customHeight="1" thickBot="1" x14ac:dyDescent="0.35">
      <c r="A888" s="19"/>
      <c r="B888" s="40"/>
      <c r="C888" s="57"/>
      <c r="D888" s="314" t="s">
        <v>300</v>
      </c>
      <c r="E888" s="315"/>
      <c r="F888" s="315"/>
      <c r="G888" s="315"/>
      <c r="H888" s="315"/>
      <c r="I888" s="315"/>
      <c r="J888" s="316"/>
      <c r="K888" s="249"/>
      <c r="L888" s="50"/>
      <c r="M888" s="50"/>
      <c r="N888" s="242"/>
      <c r="O888" s="273">
        <f>J888</f>
        <v>0</v>
      </c>
      <c r="P888" s="52"/>
      <c r="Q888" s="13"/>
      <c r="S888" s="13"/>
    </row>
    <row r="889" spans="1:19" s="24" customFormat="1" ht="15" thickBot="1" x14ac:dyDescent="0.35">
      <c r="A889" s="19"/>
      <c r="B889" s="40"/>
      <c r="C889" s="40"/>
      <c r="D889" s="48"/>
      <c r="E889" s="102"/>
      <c r="F889" s="47"/>
      <c r="G889" s="161"/>
      <c r="H889" s="46"/>
      <c r="I889" s="256"/>
      <c r="J889" s="256"/>
      <c r="K889" s="256"/>
      <c r="L889" s="50"/>
      <c r="M889" s="50"/>
      <c r="N889" s="242"/>
      <c r="O889" s="277"/>
      <c r="P889" s="52"/>
      <c r="Q889" s="13"/>
      <c r="S889" s="13"/>
    </row>
    <row r="890" spans="1:19" s="69" customFormat="1" ht="16.2" thickBot="1" x14ac:dyDescent="0.35">
      <c r="A890" s="43"/>
      <c r="B890" s="44"/>
      <c r="C890" s="44"/>
      <c r="D890" s="67"/>
      <c r="E890" s="103"/>
      <c r="F890" s="45"/>
      <c r="G890" s="323" t="s">
        <v>36</v>
      </c>
      <c r="H890" s="324"/>
      <c r="I890" s="252">
        <f>SUM(J850:J889)</f>
        <v>0</v>
      </c>
      <c r="J890" s="325" t="s">
        <v>37</v>
      </c>
      <c r="K890" s="326"/>
      <c r="L890" s="164">
        <f>SUM(N849:N889)</f>
        <v>2639.9360000000006</v>
      </c>
      <c r="M890" s="94"/>
      <c r="N890" s="260"/>
      <c r="O890" s="280"/>
      <c r="P890" s="68">
        <f>SUM(O850:O889)</f>
        <v>2639.9360000000006</v>
      </c>
    </row>
    <row r="891" spans="1:19" ht="15" thickBot="1" x14ac:dyDescent="0.35">
      <c r="A891" s="70"/>
      <c r="B891" s="71"/>
      <c r="C891" s="72"/>
      <c r="D891" s="7"/>
      <c r="E891" s="104"/>
      <c r="F891" s="16"/>
      <c r="G891" s="161"/>
      <c r="H891" s="17"/>
      <c r="I891" s="239"/>
      <c r="J891" s="240"/>
      <c r="K891" s="240"/>
      <c r="L891" s="3"/>
      <c r="M891" s="49"/>
      <c r="N891" s="240"/>
      <c r="O891" s="271"/>
      <c r="P891" s="52"/>
    </row>
    <row r="892" spans="1:19" ht="30" customHeight="1" thickBot="1" x14ac:dyDescent="0.35">
      <c r="A892" s="305" t="s">
        <v>90</v>
      </c>
      <c r="B892" s="306"/>
      <c r="C892" s="306"/>
      <c r="D892" s="306"/>
      <c r="E892" s="306"/>
      <c r="F892" s="306"/>
      <c r="G892" s="306"/>
      <c r="H892" s="327"/>
      <c r="I892" s="253"/>
      <c r="J892" s="240"/>
      <c r="K892" s="240"/>
      <c r="L892" s="3"/>
      <c r="M892" s="3"/>
      <c r="N892" s="240"/>
      <c r="O892" s="271"/>
      <c r="P892" s="52"/>
    </row>
    <row r="893" spans="1:19" ht="20.100000000000001" customHeight="1" thickBot="1" x14ac:dyDescent="0.35">
      <c r="A893" s="320" t="s">
        <v>8</v>
      </c>
      <c r="B893" s="321"/>
      <c r="C893" s="321"/>
      <c r="D893" s="322"/>
      <c r="E893" s="56"/>
      <c r="F893" s="1"/>
      <c r="G893" s="58"/>
      <c r="H893" s="2"/>
      <c r="I893" s="239"/>
      <c r="J893" s="240"/>
      <c r="K893" s="240"/>
      <c r="L893" s="3"/>
      <c r="M893" s="3"/>
      <c r="N893" s="240"/>
      <c r="O893" s="271"/>
      <c r="P893" s="52"/>
    </row>
    <row r="894" spans="1:19" x14ac:dyDescent="0.3">
      <c r="A894" s="26">
        <v>1</v>
      </c>
      <c r="B894" s="107"/>
      <c r="C894" s="10"/>
      <c r="D894" s="20" t="s">
        <v>336</v>
      </c>
      <c r="E894" s="53">
        <v>10</v>
      </c>
      <c r="F894" s="1">
        <v>0.1</v>
      </c>
      <c r="G894" s="58">
        <f>E894+(E894*F894)</f>
        <v>11</v>
      </c>
      <c r="H894" s="4" t="s">
        <v>9</v>
      </c>
      <c r="I894" s="242">
        <v>0</v>
      </c>
      <c r="J894" s="242">
        <f>I894*G894</f>
        <v>0</v>
      </c>
      <c r="K894" s="242">
        <f t="shared" ref="K894:K906" si="862">$K$4</f>
        <v>121.60000000000001</v>
      </c>
      <c r="L894" s="23">
        <v>5.2499999999999998E-2</v>
      </c>
      <c r="M894" s="23">
        <f>L894*G894</f>
        <v>0.57750000000000001</v>
      </c>
      <c r="N894" s="242">
        <f t="shared" ref="N894:N906" si="863">M894*K894</f>
        <v>70.224000000000004</v>
      </c>
      <c r="O894" s="272">
        <f t="shared" ref="O894:O906" si="864">N894+J894</f>
        <v>70.224000000000004</v>
      </c>
      <c r="P894" s="65"/>
    </row>
    <row r="895" spans="1:19" x14ac:dyDescent="0.3">
      <c r="A895" s="26"/>
      <c r="B895" s="107"/>
      <c r="C895" s="10"/>
      <c r="D895" s="20" t="s">
        <v>337</v>
      </c>
      <c r="E895" s="53">
        <v>1</v>
      </c>
      <c r="F895" s="1">
        <v>0</v>
      </c>
      <c r="G895" s="58">
        <f>E895+(E895*F895)</f>
        <v>1</v>
      </c>
      <c r="H895" s="4" t="s">
        <v>11</v>
      </c>
      <c r="I895" s="242">
        <v>0</v>
      </c>
      <c r="J895" s="242">
        <f>I895*G895</f>
        <v>0</v>
      </c>
      <c r="K895" s="242">
        <f>$K$4</f>
        <v>121.60000000000001</v>
      </c>
      <c r="L895" s="23">
        <v>0.5</v>
      </c>
      <c r="M895" s="23">
        <f>L895*G895</f>
        <v>0.5</v>
      </c>
      <c r="N895" s="242">
        <f>M895*K895</f>
        <v>60.800000000000004</v>
      </c>
      <c r="O895" s="272">
        <f>N895+J895</f>
        <v>60.800000000000004</v>
      </c>
      <c r="P895" s="65"/>
    </row>
    <row r="896" spans="1:19" x14ac:dyDescent="0.3">
      <c r="A896" s="26"/>
      <c r="B896" s="107"/>
      <c r="C896" s="10"/>
      <c r="D896" s="20" t="s">
        <v>338</v>
      </c>
      <c r="E896" s="53">
        <v>1</v>
      </c>
      <c r="F896" s="1">
        <v>0</v>
      </c>
      <c r="G896" s="58">
        <f>E896+(E896*F896)</f>
        <v>1</v>
      </c>
      <c r="H896" s="4" t="s">
        <v>11</v>
      </c>
      <c r="I896" s="242">
        <v>0</v>
      </c>
      <c r="J896" s="242">
        <f>I896*G896</f>
        <v>0</v>
      </c>
      <c r="K896" s="242">
        <f>$K$4</f>
        <v>121.60000000000001</v>
      </c>
      <c r="L896" s="23">
        <v>0.13</v>
      </c>
      <c r="M896" s="23">
        <f>L896*G896</f>
        <v>0.13</v>
      </c>
      <c r="N896" s="242">
        <f>M896*K896</f>
        <v>15.808000000000002</v>
      </c>
      <c r="O896" s="272">
        <f>N896+J896</f>
        <v>15.808000000000002</v>
      </c>
      <c r="P896" s="65"/>
    </row>
    <row r="897" spans="1:16" x14ac:dyDescent="0.3">
      <c r="A897" s="26"/>
      <c r="B897" s="107"/>
      <c r="C897" s="10"/>
      <c r="D897" s="20" t="s">
        <v>339</v>
      </c>
      <c r="E897" s="53">
        <v>2</v>
      </c>
      <c r="F897" s="1">
        <v>0</v>
      </c>
      <c r="G897" s="58">
        <f>E897+(E897*F897)</f>
        <v>2</v>
      </c>
      <c r="H897" s="4" t="s">
        <v>11</v>
      </c>
      <c r="I897" s="242">
        <v>0</v>
      </c>
      <c r="J897" s="242">
        <f>I897*G897</f>
        <v>0</v>
      </c>
      <c r="K897" s="242">
        <f>$K$4</f>
        <v>121.60000000000001</v>
      </c>
      <c r="L897" s="23">
        <v>0.03</v>
      </c>
      <c r="M897" s="23">
        <f>L897*G897</f>
        <v>0.06</v>
      </c>
      <c r="N897" s="242">
        <f>M897*K897</f>
        <v>7.2960000000000003</v>
      </c>
      <c r="O897" s="272">
        <f>N897+J897</f>
        <v>7.2960000000000003</v>
      </c>
      <c r="P897" s="65"/>
    </row>
    <row r="898" spans="1:16" x14ac:dyDescent="0.3">
      <c r="A898" s="26"/>
      <c r="B898" s="107"/>
      <c r="C898" s="10"/>
      <c r="D898" s="20" t="s">
        <v>340</v>
      </c>
      <c r="E898" s="53">
        <v>1</v>
      </c>
      <c r="F898" s="1">
        <v>0</v>
      </c>
      <c r="G898" s="58">
        <f>E898+(E898*F898)</f>
        <v>1</v>
      </c>
      <c r="H898" s="4" t="s">
        <v>11</v>
      </c>
      <c r="I898" s="242">
        <v>0</v>
      </c>
      <c r="J898" s="242">
        <f>I898*G898</f>
        <v>0</v>
      </c>
      <c r="K898" s="242">
        <f>$K$4</f>
        <v>121.60000000000001</v>
      </c>
      <c r="L898" s="23">
        <v>0.18</v>
      </c>
      <c r="M898" s="23">
        <f>L898*G898</f>
        <v>0.18</v>
      </c>
      <c r="N898" s="242">
        <f>M898*K898</f>
        <v>21.888000000000002</v>
      </c>
      <c r="O898" s="272">
        <f>N898+J898</f>
        <v>21.888000000000002</v>
      </c>
      <c r="P898" s="65"/>
    </row>
    <row r="899" spans="1:16" s="24" customFormat="1" x14ac:dyDescent="0.3">
      <c r="A899" s="26">
        <v>2</v>
      </c>
      <c r="B899" s="107"/>
      <c r="C899" s="9"/>
      <c r="D899" s="20" t="s">
        <v>375</v>
      </c>
      <c r="E899" s="53">
        <v>46</v>
      </c>
      <c r="F899" s="1">
        <v>0.1</v>
      </c>
      <c r="G899" s="58">
        <f t="shared" ref="G899:G906" si="865">E899+(E899*F899)</f>
        <v>50.6</v>
      </c>
      <c r="H899" s="4" t="s">
        <v>9</v>
      </c>
      <c r="I899" s="242">
        <v>0</v>
      </c>
      <c r="J899" s="242">
        <f t="shared" ref="J899:J906" si="866">I899*G899</f>
        <v>0</v>
      </c>
      <c r="K899" s="242">
        <f t="shared" si="862"/>
        <v>121.60000000000001</v>
      </c>
      <c r="L899" s="23">
        <v>7.0000000000000007E-2</v>
      </c>
      <c r="M899" s="23">
        <f t="shared" ref="M899:M906" si="867">L899*G899</f>
        <v>3.5420000000000003</v>
      </c>
      <c r="N899" s="242">
        <f t="shared" si="863"/>
        <v>430.70720000000006</v>
      </c>
      <c r="O899" s="272">
        <f t="shared" si="864"/>
        <v>430.70720000000006</v>
      </c>
      <c r="P899" s="65"/>
    </row>
    <row r="900" spans="1:16" x14ac:dyDescent="0.3">
      <c r="A900" s="26"/>
      <c r="B900" s="107"/>
      <c r="C900" s="9"/>
      <c r="D900" s="20" t="s">
        <v>376</v>
      </c>
      <c r="E900" s="53">
        <v>2</v>
      </c>
      <c r="F900" s="1">
        <v>0</v>
      </c>
      <c r="G900" s="58">
        <f t="shared" ref="G900:G905" si="868">E900+(E900*F900)</f>
        <v>2</v>
      </c>
      <c r="H900" s="4" t="s">
        <v>11</v>
      </c>
      <c r="I900" s="242">
        <v>0</v>
      </c>
      <c r="J900" s="242">
        <f t="shared" ref="J900:J905" si="869">I900*G900</f>
        <v>0</v>
      </c>
      <c r="K900" s="242">
        <f t="shared" ref="K900:K905" si="870">$K$4</f>
        <v>121.60000000000001</v>
      </c>
      <c r="L900" s="23">
        <v>0.22</v>
      </c>
      <c r="M900" s="23">
        <f t="shared" ref="M900:M905" si="871">L900*G900</f>
        <v>0.44</v>
      </c>
      <c r="N900" s="242">
        <f t="shared" ref="N900:N905" si="872">M900*K900</f>
        <v>53.504000000000005</v>
      </c>
      <c r="O900" s="272">
        <f t="shared" ref="O900:O905" si="873">N900+J900</f>
        <v>53.504000000000005</v>
      </c>
      <c r="P900" s="65"/>
    </row>
    <row r="901" spans="1:16" x14ac:dyDescent="0.3">
      <c r="A901" s="26"/>
      <c r="B901" s="107"/>
      <c r="C901" s="9"/>
      <c r="D901" s="20" t="s">
        <v>377</v>
      </c>
      <c r="E901" s="53">
        <v>7</v>
      </c>
      <c r="F901" s="1">
        <v>0</v>
      </c>
      <c r="G901" s="58">
        <f t="shared" si="868"/>
        <v>7</v>
      </c>
      <c r="H901" s="4" t="s">
        <v>11</v>
      </c>
      <c r="I901" s="242">
        <v>0</v>
      </c>
      <c r="J901" s="242">
        <f t="shared" si="869"/>
        <v>0</v>
      </c>
      <c r="K901" s="242">
        <f t="shared" si="870"/>
        <v>121.60000000000001</v>
      </c>
      <c r="L901" s="23">
        <v>0.04</v>
      </c>
      <c r="M901" s="23">
        <f t="shared" si="871"/>
        <v>0.28000000000000003</v>
      </c>
      <c r="N901" s="242">
        <f t="shared" si="872"/>
        <v>34.048000000000009</v>
      </c>
      <c r="O901" s="272">
        <f t="shared" si="873"/>
        <v>34.048000000000009</v>
      </c>
      <c r="P901" s="65"/>
    </row>
    <row r="902" spans="1:16" x14ac:dyDescent="0.3">
      <c r="A902" s="26"/>
      <c r="B902" s="107"/>
      <c r="C902" s="9"/>
      <c r="D902" s="20" t="s">
        <v>378</v>
      </c>
      <c r="E902" s="53">
        <v>1</v>
      </c>
      <c r="F902" s="1">
        <v>0</v>
      </c>
      <c r="G902" s="58">
        <f t="shared" si="868"/>
        <v>1</v>
      </c>
      <c r="H902" s="4" t="s">
        <v>11</v>
      </c>
      <c r="I902" s="242">
        <v>0</v>
      </c>
      <c r="J902" s="242">
        <f t="shared" si="869"/>
        <v>0</v>
      </c>
      <c r="K902" s="242">
        <f t="shared" si="870"/>
        <v>121.60000000000001</v>
      </c>
      <c r="L902" s="23">
        <v>0.38</v>
      </c>
      <c r="M902" s="23">
        <f t="shared" si="871"/>
        <v>0.38</v>
      </c>
      <c r="N902" s="242">
        <f t="shared" si="872"/>
        <v>46.208000000000006</v>
      </c>
      <c r="O902" s="272">
        <f t="shared" si="873"/>
        <v>46.208000000000006</v>
      </c>
      <c r="P902" s="65"/>
    </row>
    <row r="903" spans="1:16" x14ac:dyDescent="0.3">
      <c r="A903" s="26"/>
      <c r="B903" s="107"/>
      <c r="C903" s="9"/>
      <c r="D903" s="20" t="s">
        <v>356</v>
      </c>
      <c r="E903" s="53">
        <v>1</v>
      </c>
      <c r="F903" s="1">
        <v>0</v>
      </c>
      <c r="G903" s="58">
        <f t="shared" si="868"/>
        <v>1</v>
      </c>
      <c r="H903" s="4" t="s">
        <v>11</v>
      </c>
      <c r="I903" s="242">
        <v>0</v>
      </c>
      <c r="J903" s="242">
        <f t="shared" si="869"/>
        <v>0</v>
      </c>
      <c r="K903" s="242">
        <f t="shared" si="870"/>
        <v>121.60000000000001</v>
      </c>
      <c r="L903" s="23">
        <v>4.8000000000000001E-2</v>
      </c>
      <c r="M903" s="23">
        <f t="shared" si="871"/>
        <v>4.8000000000000001E-2</v>
      </c>
      <c r="N903" s="242">
        <f t="shared" si="872"/>
        <v>5.8368000000000002</v>
      </c>
      <c r="O903" s="272">
        <f t="shared" si="873"/>
        <v>5.8368000000000002</v>
      </c>
      <c r="P903" s="65"/>
    </row>
    <row r="904" spans="1:16" x14ac:dyDescent="0.3">
      <c r="A904" s="26"/>
      <c r="B904" s="107"/>
      <c r="C904" s="9"/>
      <c r="D904" s="20" t="s">
        <v>350</v>
      </c>
      <c r="E904" s="53">
        <v>10</v>
      </c>
      <c r="F904" s="1">
        <v>0</v>
      </c>
      <c r="G904" s="58">
        <f t="shared" si="868"/>
        <v>10</v>
      </c>
      <c r="H904" s="4" t="s">
        <v>11</v>
      </c>
      <c r="I904" s="242">
        <v>0</v>
      </c>
      <c r="J904" s="242">
        <f t="shared" si="869"/>
        <v>0</v>
      </c>
      <c r="K904" s="242">
        <f t="shared" si="870"/>
        <v>121.60000000000001</v>
      </c>
      <c r="L904" s="23">
        <v>4.8000000000000001E-2</v>
      </c>
      <c r="M904" s="23">
        <f t="shared" si="871"/>
        <v>0.48</v>
      </c>
      <c r="N904" s="242">
        <f t="shared" si="872"/>
        <v>58.368000000000002</v>
      </c>
      <c r="O904" s="272">
        <f t="shared" si="873"/>
        <v>58.368000000000002</v>
      </c>
      <c r="P904" s="65"/>
    </row>
    <row r="905" spans="1:16" x14ac:dyDescent="0.3">
      <c r="A905" s="26"/>
      <c r="B905" s="107"/>
      <c r="C905" s="9"/>
      <c r="D905" s="20" t="s">
        <v>351</v>
      </c>
      <c r="E905" s="53">
        <v>10</v>
      </c>
      <c r="F905" s="1">
        <v>0</v>
      </c>
      <c r="G905" s="58">
        <f t="shared" si="868"/>
        <v>10</v>
      </c>
      <c r="H905" s="4" t="s">
        <v>11</v>
      </c>
      <c r="I905" s="242">
        <v>0</v>
      </c>
      <c r="J905" s="242">
        <f t="shared" si="869"/>
        <v>0</v>
      </c>
      <c r="K905" s="242">
        <f t="shared" si="870"/>
        <v>121.60000000000001</v>
      </c>
      <c r="L905" s="23">
        <v>2.4E-2</v>
      </c>
      <c r="M905" s="23">
        <f t="shared" si="871"/>
        <v>0.24</v>
      </c>
      <c r="N905" s="242">
        <f t="shared" si="872"/>
        <v>29.184000000000001</v>
      </c>
      <c r="O905" s="272">
        <f t="shared" si="873"/>
        <v>29.184000000000001</v>
      </c>
      <c r="P905" s="65"/>
    </row>
    <row r="906" spans="1:16" s="24" customFormat="1" x14ac:dyDescent="0.3">
      <c r="A906" s="26">
        <v>3</v>
      </c>
      <c r="B906" s="107"/>
      <c r="C906" s="9"/>
      <c r="D906" s="20" t="s">
        <v>223</v>
      </c>
      <c r="E906" s="53">
        <v>56</v>
      </c>
      <c r="F906" s="199">
        <v>0.1</v>
      </c>
      <c r="G906" s="200">
        <f t="shared" si="865"/>
        <v>61.6</v>
      </c>
      <c r="H906" s="153" t="s">
        <v>9</v>
      </c>
      <c r="I906" s="242">
        <v>0</v>
      </c>
      <c r="J906" s="198">
        <f t="shared" si="866"/>
        <v>0</v>
      </c>
      <c r="K906" s="198">
        <f t="shared" si="862"/>
        <v>121.60000000000001</v>
      </c>
      <c r="L906" s="201">
        <v>5.0000000000000001E-3</v>
      </c>
      <c r="M906" s="201">
        <f t="shared" si="867"/>
        <v>0.308</v>
      </c>
      <c r="N906" s="198">
        <f t="shared" si="863"/>
        <v>37.452800000000003</v>
      </c>
      <c r="O906" s="281">
        <f t="shared" si="864"/>
        <v>37.452800000000003</v>
      </c>
      <c r="P906" s="65"/>
    </row>
    <row r="907" spans="1:16" ht="15" thickBot="1" x14ac:dyDescent="0.35">
      <c r="A907" s="31"/>
      <c r="B907" s="33"/>
      <c r="C907" s="33"/>
      <c r="D907" s="8"/>
      <c r="E907" s="55"/>
      <c r="F907" s="217"/>
      <c r="G907" s="218"/>
      <c r="H907" s="219"/>
      <c r="I907" s="246"/>
      <c r="J907" s="197"/>
      <c r="K907" s="197"/>
      <c r="L907" s="35"/>
      <c r="M907" s="35"/>
      <c r="N907" s="197"/>
      <c r="O907" s="275"/>
      <c r="P907" s="65"/>
    </row>
    <row r="908" spans="1:16" ht="20.100000000000001" customHeight="1" thickBot="1" x14ac:dyDescent="0.35">
      <c r="A908" s="320" t="s">
        <v>17</v>
      </c>
      <c r="B908" s="321"/>
      <c r="C908" s="321"/>
      <c r="D908" s="322" t="s">
        <v>17</v>
      </c>
      <c r="E908" s="56"/>
      <c r="F908" s="199"/>
      <c r="G908" s="200"/>
      <c r="H908" s="202"/>
      <c r="I908" s="246"/>
      <c r="J908" s="197"/>
      <c r="K908" s="197"/>
      <c r="L908" s="35"/>
      <c r="M908" s="35"/>
      <c r="N908" s="197"/>
      <c r="O908" s="275"/>
      <c r="P908" s="65"/>
    </row>
    <row r="909" spans="1:16" x14ac:dyDescent="0.3">
      <c r="A909" s="26">
        <v>1</v>
      </c>
      <c r="B909" s="107"/>
      <c r="C909" s="10"/>
      <c r="D909" s="5" t="s">
        <v>215</v>
      </c>
      <c r="E909" s="101">
        <v>1</v>
      </c>
      <c r="F909" s="199">
        <v>0</v>
      </c>
      <c r="G909" s="200">
        <f t="shared" ref="G909:G912" si="874">E909+(E909*F909)</f>
        <v>1</v>
      </c>
      <c r="H909" s="153" t="s">
        <v>11</v>
      </c>
      <c r="I909" s="257"/>
      <c r="J909" s="198">
        <f t="shared" ref="J909:J912" si="875">I909*G909</f>
        <v>0</v>
      </c>
      <c r="K909" s="198">
        <f t="shared" ref="K909:K918" si="876">$K$4</f>
        <v>121.60000000000001</v>
      </c>
      <c r="L909" s="233"/>
      <c r="M909" s="201">
        <f t="shared" ref="M909:M912" si="877">L909*G909</f>
        <v>0</v>
      </c>
      <c r="N909" s="197">
        <f t="shared" ref="N909:N918" si="878">K909*M909</f>
        <v>0</v>
      </c>
      <c r="O909" s="274">
        <f t="shared" ref="O909:O912" si="879">J909+N909</f>
        <v>0</v>
      </c>
      <c r="P909" s="65"/>
    </row>
    <row r="910" spans="1:16" x14ac:dyDescent="0.3">
      <c r="A910" s="26">
        <v>2</v>
      </c>
      <c r="B910" s="107"/>
      <c r="C910" s="10"/>
      <c r="D910" s="5" t="s">
        <v>257</v>
      </c>
      <c r="E910" s="101">
        <v>1</v>
      </c>
      <c r="F910" s="199">
        <v>0</v>
      </c>
      <c r="G910" s="200">
        <f t="shared" si="874"/>
        <v>1</v>
      </c>
      <c r="H910" s="153" t="s">
        <v>11</v>
      </c>
      <c r="I910" s="257"/>
      <c r="J910" s="198">
        <f t="shared" si="875"/>
        <v>0</v>
      </c>
      <c r="K910" s="198">
        <f t="shared" si="876"/>
        <v>121.60000000000001</v>
      </c>
      <c r="L910" s="233"/>
      <c r="M910" s="201">
        <f t="shared" si="877"/>
        <v>0</v>
      </c>
      <c r="N910" s="197">
        <f t="shared" si="878"/>
        <v>0</v>
      </c>
      <c r="O910" s="274">
        <f t="shared" si="879"/>
        <v>0</v>
      </c>
      <c r="P910" s="65"/>
    </row>
    <row r="911" spans="1:16" x14ac:dyDescent="0.3">
      <c r="A911" s="26">
        <v>3</v>
      </c>
      <c r="B911" s="107"/>
      <c r="C911" s="10"/>
      <c r="D911" s="5" t="s">
        <v>219</v>
      </c>
      <c r="E911" s="101">
        <v>9</v>
      </c>
      <c r="F911" s="199">
        <v>0</v>
      </c>
      <c r="G911" s="200">
        <f t="shared" si="874"/>
        <v>9</v>
      </c>
      <c r="H911" s="153" t="s">
        <v>11</v>
      </c>
      <c r="I911" s="257"/>
      <c r="J911" s="198">
        <f t="shared" si="875"/>
        <v>0</v>
      </c>
      <c r="K911" s="198">
        <f t="shared" si="876"/>
        <v>121.60000000000001</v>
      </c>
      <c r="L911" s="233"/>
      <c r="M911" s="201">
        <f t="shared" si="877"/>
        <v>0</v>
      </c>
      <c r="N911" s="197">
        <f t="shared" si="878"/>
        <v>0</v>
      </c>
      <c r="O911" s="274">
        <f t="shared" si="879"/>
        <v>0</v>
      </c>
      <c r="P911" s="65"/>
    </row>
    <row r="912" spans="1:16" x14ac:dyDescent="0.3">
      <c r="A912" s="26">
        <v>4</v>
      </c>
      <c r="B912" s="107"/>
      <c r="C912" s="10"/>
      <c r="D912" s="5" t="s">
        <v>220</v>
      </c>
      <c r="E912" s="101">
        <v>3</v>
      </c>
      <c r="F912" s="199">
        <v>0</v>
      </c>
      <c r="G912" s="200">
        <f t="shared" si="874"/>
        <v>3</v>
      </c>
      <c r="H912" s="153" t="s">
        <v>11</v>
      </c>
      <c r="I912" s="257"/>
      <c r="J912" s="198">
        <f t="shared" si="875"/>
        <v>0</v>
      </c>
      <c r="K912" s="198">
        <f t="shared" si="876"/>
        <v>121.60000000000001</v>
      </c>
      <c r="L912" s="233"/>
      <c r="M912" s="201">
        <f t="shared" si="877"/>
        <v>0</v>
      </c>
      <c r="N912" s="197">
        <f t="shared" si="878"/>
        <v>0</v>
      </c>
      <c r="O912" s="274">
        <f t="shared" si="879"/>
        <v>0</v>
      </c>
      <c r="P912" s="65"/>
    </row>
    <row r="913" spans="1:19" x14ac:dyDescent="0.3">
      <c r="A913" s="26">
        <v>5</v>
      </c>
      <c r="B913" s="107"/>
      <c r="C913" s="10"/>
      <c r="D913" s="5" t="s">
        <v>221</v>
      </c>
      <c r="E913" s="101">
        <v>2</v>
      </c>
      <c r="F913" s="199">
        <v>0</v>
      </c>
      <c r="G913" s="200">
        <f t="shared" ref="G913" si="880">E913+(E913*F913)</f>
        <v>2</v>
      </c>
      <c r="H913" s="153" t="s">
        <v>11</v>
      </c>
      <c r="I913" s="257"/>
      <c r="J913" s="198">
        <f t="shared" ref="J913" si="881">I913*G913</f>
        <v>0</v>
      </c>
      <c r="K913" s="198">
        <f t="shared" si="876"/>
        <v>121.60000000000001</v>
      </c>
      <c r="L913" s="233"/>
      <c r="M913" s="201">
        <f t="shared" ref="M913" si="882">L913*G913</f>
        <v>0</v>
      </c>
      <c r="N913" s="197">
        <f t="shared" si="878"/>
        <v>0</v>
      </c>
      <c r="O913" s="274">
        <f t="shared" ref="O913" si="883">J913+N913</f>
        <v>0</v>
      </c>
      <c r="P913" s="65"/>
    </row>
    <row r="914" spans="1:19" x14ac:dyDescent="0.3">
      <c r="A914" s="26">
        <v>6</v>
      </c>
      <c r="B914" s="107"/>
      <c r="C914" s="10"/>
      <c r="D914" s="5" t="s">
        <v>258</v>
      </c>
      <c r="E914" s="101">
        <v>1</v>
      </c>
      <c r="F914" s="199">
        <v>0</v>
      </c>
      <c r="G914" s="200">
        <f t="shared" ref="G914:G918" si="884">E914+(E914*F914)</f>
        <v>1</v>
      </c>
      <c r="H914" s="153" t="s">
        <v>11</v>
      </c>
      <c r="I914" s="257"/>
      <c r="J914" s="198">
        <f t="shared" ref="J914" si="885">I914*G914</f>
        <v>0</v>
      </c>
      <c r="K914" s="198">
        <f t="shared" si="876"/>
        <v>121.60000000000001</v>
      </c>
      <c r="L914" s="233"/>
      <c r="M914" s="201">
        <f t="shared" ref="M914:M918" si="886">L914*G914</f>
        <v>0</v>
      </c>
      <c r="N914" s="197">
        <f t="shared" si="878"/>
        <v>0</v>
      </c>
      <c r="O914" s="274">
        <f t="shared" ref="O914:O918" si="887">J914+N914</f>
        <v>0</v>
      </c>
      <c r="P914" s="65"/>
    </row>
    <row r="915" spans="1:19" x14ac:dyDescent="0.3">
      <c r="A915" s="26">
        <v>7</v>
      </c>
      <c r="B915" s="107"/>
      <c r="C915" s="27"/>
      <c r="D915" s="12" t="s">
        <v>177</v>
      </c>
      <c r="E915" s="101">
        <v>1</v>
      </c>
      <c r="F915" s="199">
        <v>0</v>
      </c>
      <c r="G915" s="200">
        <f t="shared" ref="G915" si="888">E915+(E915*F915)</f>
        <v>1</v>
      </c>
      <c r="H915" s="153" t="s">
        <v>11</v>
      </c>
      <c r="I915" s="257"/>
      <c r="J915" s="254">
        <f>I915*G915</f>
        <v>0</v>
      </c>
      <c r="K915" s="198">
        <f t="shared" si="702"/>
        <v>121.60000000000001</v>
      </c>
      <c r="L915" s="233"/>
      <c r="M915" s="215">
        <f>L915*G915</f>
        <v>0</v>
      </c>
      <c r="N915" s="197">
        <f t="shared" si="878"/>
        <v>0</v>
      </c>
      <c r="O915" s="274">
        <f t="shared" ref="O915" si="889">J915+N915</f>
        <v>0</v>
      </c>
      <c r="P915" s="65"/>
    </row>
    <row r="916" spans="1:19" x14ac:dyDescent="0.3">
      <c r="A916" s="26">
        <v>8</v>
      </c>
      <c r="B916" s="107"/>
      <c r="C916" s="10"/>
      <c r="D916" s="5" t="s">
        <v>256</v>
      </c>
      <c r="E916" s="101">
        <v>1</v>
      </c>
      <c r="F916" s="199">
        <v>0</v>
      </c>
      <c r="G916" s="200">
        <f t="shared" ref="G916" si="890">E916+(E916*F916)</f>
        <v>1</v>
      </c>
      <c r="H916" s="153" t="s">
        <v>11</v>
      </c>
      <c r="I916" s="242">
        <v>0</v>
      </c>
      <c r="J916" s="198">
        <f t="shared" ref="J916" si="891">I916*G916</f>
        <v>0</v>
      </c>
      <c r="K916" s="198">
        <f t="shared" si="876"/>
        <v>121.60000000000001</v>
      </c>
      <c r="L916" s="35">
        <v>1</v>
      </c>
      <c r="M916" s="201">
        <f t="shared" ref="M916" si="892">L916*G916</f>
        <v>1</v>
      </c>
      <c r="N916" s="197">
        <f t="shared" si="878"/>
        <v>121.60000000000001</v>
      </c>
      <c r="O916" s="274">
        <f t="shared" ref="O916" si="893">J916+N916</f>
        <v>121.60000000000001</v>
      </c>
      <c r="P916" s="65"/>
    </row>
    <row r="917" spans="1:19" x14ac:dyDescent="0.3">
      <c r="A917" s="26">
        <v>9</v>
      </c>
      <c r="B917" s="107"/>
      <c r="C917" s="10"/>
      <c r="D917" s="5" t="s">
        <v>291</v>
      </c>
      <c r="E917" s="101">
        <v>15</v>
      </c>
      <c r="F917" s="199">
        <v>0</v>
      </c>
      <c r="G917" s="200">
        <f t="shared" si="884"/>
        <v>15</v>
      </c>
      <c r="H917" s="153" t="s">
        <v>11</v>
      </c>
      <c r="I917" s="242">
        <v>0</v>
      </c>
      <c r="J917" s="258">
        <v>616.85</v>
      </c>
      <c r="K917" s="198">
        <f t="shared" si="876"/>
        <v>121.60000000000001</v>
      </c>
      <c r="L917" s="221">
        <v>0.4</v>
      </c>
      <c r="M917" s="201">
        <f t="shared" si="886"/>
        <v>6</v>
      </c>
      <c r="N917" s="197">
        <f t="shared" si="878"/>
        <v>729.6</v>
      </c>
      <c r="O917" s="274">
        <f t="shared" si="887"/>
        <v>1346.45</v>
      </c>
      <c r="P917" s="65"/>
    </row>
    <row r="918" spans="1:19" x14ac:dyDescent="0.3">
      <c r="A918" s="26">
        <v>10</v>
      </c>
      <c r="B918" s="107"/>
      <c r="C918" s="10"/>
      <c r="D918" s="5" t="s">
        <v>292</v>
      </c>
      <c r="E918" s="101">
        <v>2</v>
      </c>
      <c r="F918" s="199">
        <v>0</v>
      </c>
      <c r="G918" s="200">
        <f t="shared" si="884"/>
        <v>2</v>
      </c>
      <c r="H918" s="153" t="s">
        <v>11</v>
      </c>
      <c r="I918" s="242">
        <v>0</v>
      </c>
      <c r="J918" s="198">
        <f>I918*G918</f>
        <v>0</v>
      </c>
      <c r="K918" s="198">
        <f t="shared" si="876"/>
        <v>121.60000000000001</v>
      </c>
      <c r="L918" s="35">
        <v>0.4</v>
      </c>
      <c r="M918" s="201">
        <f t="shared" si="886"/>
        <v>0.8</v>
      </c>
      <c r="N918" s="197">
        <f t="shared" si="878"/>
        <v>97.280000000000015</v>
      </c>
      <c r="O918" s="274">
        <f t="shared" si="887"/>
        <v>97.280000000000015</v>
      </c>
      <c r="P918" s="65"/>
    </row>
    <row r="919" spans="1:19" s="24" customFormat="1" ht="15" thickBot="1" x14ac:dyDescent="0.35">
      <c r="A919" s="19"/>
      <c r="B919" s="40"/>
      <c r="C919" s="40"/>
      <c r="D919" s="48"/>
      <c r="E919" s="102"/>
      <c r="F919" s="209"/>
      <c r="G919" s="210"/>
      <c r="H919" s="211"/>
      <c r="I919" s="248"/>
      <c r="J919" s="248"/>
      <c r="K919" s="248"/>
      <c r="L919" s="212"/>
      <c r="M919" s="212"/>
      <c r="N919" s="198"/>
      <c r="O919" s="276"/>
      <c r="P919" s="52"/>
      <c r="Q919" s="13"/>
      <c r="S919" s="13"/>
    </row>
    <row r="920" spans="1:19" s="69" customFormat="1" ht="16.2" thickBot="1" x14ac:dyDescent="0.35">
      <c r="A920" s="43"/>
      <c r="B920" s="44"/>
      <c r="C920" s="44"/>
      <c r="D920" s="67"/>
      <c r="E920" s="103"/>
      <c r="F920" s="45"/>
      <c r="G920" s="323" t="s">
        <v>36</v>
      </c>
      <c r="H920" s="324"/>
      <c r="I920" s="252">
        <f>SUM(J893:J919)</f>
        <v>616.85</v>
      </c>
      <c r="J920" s="325" t="s">
        <v>37</v>
      </c>
      <c r="K920" s="326"/>
      <c r="L920" s="164">
        <f>SUM(N893:N919)</f>
        <v>1819.8048000000001</v>
      </c>
      <c r="M920" s="95"/>
      <c r="N920" s="260"/>
      <c r="O920" s="278"/>
      <c r="P920" s="68">
        <f>SUM(O893:O919)</f>
        <v>2436.6548000000003</v>
      </c>
    </row>
    <row r="921" spans="1:19" s="24" customFormat="1" ht="15" thickBot="1" x14ac:dyDescent="0.35">
      <c r="A921" s="19"/>
      <c r="B921" s="40"/>
      <c r="C921" s="40"/>
      <c r="D921" s="48"/>
      <c r="E921" s="102"/>
      <c r="F921" s="47"/>
      <c r="G921" s="161"/>
      <c r="H921" s="46"/>
      <c r="I921" s="256"/>
      <c r="J921" s="256"/>
      <c r="K921" s="256"/>
      <c r="L921" s="50"/>
      <c r="M921" s="50"/>
      <c r="N921" s="242"/>
      <c r="O921" s="277"/>
      <c r="P921" s="52"/>
      <c r="Q921" s="13"/>
      <c r="S921" s="13"/>
    </row>
    <row r="922" spans="1:19" ht="30" customHeight="1" thickBot="1" x14ac:dyDescent="0.35">
      <c r="A922" s="305" t="s">
        <v>224</v>
      </c>
      <c r="B922" s="306"/>
      <c r="C922" s="306"/>
      <c r="D922" s="306"/>
      <c r="E922" s="306"/>
      <c r="F922" s="306"/>
      <c r="G922" s="306"/>
      <c r="H922" s="327"/>
      <c r="I922" s="253"/>
      <c r="J922" s="240"/>
      <c r="K922" s="240"/>
      <c r="L922" s="3"/>
      <c r="M922" s="3"/>
      <c r="N922" s="240"/>
      <c r="O922" s="271"/>
      <c r="P922" s="52"/>
    </row>
    <row r="923" spans="1:19" ht="20.100000000000001" customHeight="1" thickBot="1" x14ac:dyDescent="0.35">
      <c r="A923" s="320" t="s">
        <v>10</v>
      </c>
      <c r="B923" s="321"/>
      <c r="C923" s="321"/>
      <c r="D923" s="322"/>
      <c r="E923" s="56"/>
      <c r="F923" s="1"/>
      <c r="G923" s="58"/>
      <c r="H923" s="2"/>
      <c r="I923" s="239"/>
      <c r="J923" s="240"/>
      <c r="K923" s="240"/>
      <c r="L923" s="3"/>
      <c r="M923" s="3"/>
      <c r="N923" s="240"/>
      <c r="O923" s="271"/>
      <c r="P923" s="65"/>
    </row>
    <row r="924" spans="1:19" x14ac:dyDescent="0.3">
      <c r="A924" s="26">
        <v>1</v>
      </c>
      <c r="B924" s="107"/>
      <c r="C924" s="10"/>
      <c r="D924" s="20" t="s">
        <v>225</v>
      </c>
      <c r="E924" s="53">
        <v>499</v>
      </c>
      <c r="F924" s="199">
        <v>0.1</v>
      </c>
      <c r="G924" s="200">
        <f>E924+(E924*F924)</f>
        <v>548.9</v>
      </c>
      <c r="H924" s="153" t="s">
        <v>9</v>
      </c>
      <c r="I924" s="242">
        <v>0</v>
      </c>
      <c r="J924" s="198">
        <f t="shared" ref="J924" si="894">I924*G924</f>
        <v>0</v>
      </c>
      <c r="K924" s="198">
        <f t="shared" ref="K924" si="895">$K$4</f>
        <v>121.60000000000001</v>
      </c>
      <c r="L924" s="225">
        <v>1.6199999999999999E-2</v>
      </c>
      <c r="M924" s="201">
        <f t="shared" ref="M924" si="896">L924*G924</f>
        <v>8.8921799999999998</v>
      </c>
      <c r="N924" s="198">
        <f t="shared" ref="N924" si="897">M924*K924</f>
        <v>1081.289088</v>
      </c>
      <c r="O924" s="281">
        <f t="shared" ref="O924" si="898">N924+J924</f>
        <v>1081.289088</v>
      </c>
      <c r="P924" s="65"/>
    </row>
    <row r="925" spans="1:19" ht="15" thickBot="1" x14ac:dyDescent="0.35">
      <c r="A925" s="31"/>
      <c r="B925" s="33"/>
      <c r="C925" s="33"/>
      <c r="D925" s="8"/>
      <c r="E925" s="55"/>
      <c r="F925" s="217"/>
      <c r="G925" s="218"/>
      <c r="H925" s="219"/>
      <c r="I925" s="246"/>
      <c r="J925" s="197"/>
      <c r="K925" s="197"/>
      <c r="L925" s="35"/>
      <c r="M925" s="35"/>
      <c r="N925" s="197"/>
      <c r="O925" s="275"/>
      <c r="P925" s="65"/>
    </row>
    <row r="926" spans="1:19" ht="20.100000000000001" customHeight="1" thickBot="1" x14ac:dyDescent="0.35">
      <c r="A926" s="320" t="s">
        <v>17</v>
      </c>
      <c r="B926" s="321"/>
      <c r="C926" s="321"/>
      <c r="D926" s="322" t="s">
        <v>17</v>
      </c>
      <c r="E926" s="56"/>
      <c r="F926" s="199"/>
      <c r="G926" s="200"/>
      <c r="H926" s="202"/>
      <c r="I926" s="246"/>
      <c r="J926" s="197"/>
      <c r="K926" s="197"/>
      <c r="L926" s="35"/>
      <c r="M926" s="35"/>
      <c r="N926" s="197"/>
      <c r="O926" s="275"/>
      <c r="P926" s="65"/>
    </row>
    <row r="927" spans="1:19" x14ac:dyDescent="0.3">
      <c r="A927" s="26">
        <v>1</v>
      </c>
      <c r="B927" s="107"/>
      <c r="C927" s="10"/>
      <c r="D927" s="5" t="s">
        <v>226</v>
      </c>
      <c r="E927" s="101">
        <v>1</v>
      </c>
      <c r="F927" s="199">
        <v>0</v>
      </c>
      <c r="G927" s="200">
        <f t="shared" ref="G927:G930" si="899">E927+(E927*F927)</f>
        <v>1</v>
      </c>
      <c r="H927" s="153" t="s">
        <v>11</v>
      </c>
      <c r="I927" s="255"/>
      <c r="J927" s="198">
        <f t="shared" ref="J927:J929" si="900">I927*G927</f>
        <v>0</v>
      </c>
      <c r="K927" s="198">
        <f t="shared" ref="K927:K945" si="901">$K$4</f>
        <v>121.60000000000001</v>
      </c>
      <c r="L927" s="35">
        <v>0.5</v>
      </c>
      <c r="M927" s="201">
        <f t="shared" ref="M927:M929" si="902">L927*G927</f>
        <v>0.5</v>
      </c>
      <c r="N927" s="197">
        <f t="shared" ref="N927:N929" si="903">K927*M927</f>
        <v>60.800000000000004</v>
      </c>
      <c r="O927" s="274">
        <f t="shared" ref="O927:O929" si="904">J927+N927</f>
        <v>60.800000000000004</v>
      </c>
      <c r="P927" s="65"/>
    </row>
    <row r="928" spans="1:19" x14ac:dyDescent="0.3">
      <c r="A928" s="26">
        <v>2</v>
      </c>
      <c r="B928" s="107"/>
      <c r="C928" s="10"/>
      <c r="D928" s="5" t="s">
        <v>227</v>
      </c>
      <c r="E928" s="101">
        <v>1</v>
      </c>
      <c r="F928" s="199">
        <v>0</v>
      </c>
      <c r="G928" s="200">
        <f t="shared" si="899"/>
        <v>1</v>
      </c>
      <c r="H928" s="153" t="s">
        <v>11</v>
      </c>
      <c r="I928" s="255"/>
      <c r="J928" s="198">
        <f t="shared" si="900"/>
        <v>0</v>
      </c>
      <c r="K928" s="198">
        <f t="shared" si="901"/>
        <v>121.60000000000001</v>
      </c>
      <c r="L928" s="35">
        <v>0.35</v>
      </c>
      <c r="M928" s="201">
        <f t="shared" si="902"/>
        <v>0.35</v>
      </c>
      <c r="N928" s="197">
        <f t="shared" si="903"/>
        <v>42.56</v>
      </c>
      <c r="O928" s="274">
        <f t="shared" si="904"/>
        <v>42.56</v>
      </c>
      <c r="P928" s="65"/>
    </row>
    <row r="929" spans="1:19" ht="28.8" x14ac:dyDescent="0.3">
      <c r="A929" s="26">
        <v>3</v>
      </c>
      <c r="B929" s="107"/>
      <c r="C929" s="10"/>
      <c r="D929" s="5" t="s">
        <v>228</v>
      </c>
      <c r="E929" s="101">
        <v>2</v>
      </c>
      <c r="F929" s="199">
        <v>0</v>
      </c>
      <c r="G929" s="200">
        <f t="shared" si="899"/>
        <v>2</v>
      </c>
      <c r="H929" s="153" t="s">
        <v>11</v>
      </c>
      <c r="I929" s="255"/>
      <c r="J929" s="198">
        <f t="shared" si="900"/>
        <v>0</v>
      </c>
      <c r="K929" s="198">
        <f t="shared" si="901"/>
        <v>121.60000000000001</v>
      </c>
      <c r="L929" s="35">
        <v>0.35</v>
      </c>
      <c r="M929" s="201">
        <f t="shared" si="902"/>
        <v>0.7</v>
      </c>
      <c r="N929" s="197">
        <f t="shared" si="903"/>
        <v>85.12</v>
      </c>
      <c r="O929" s="274">
        <f t="shared" si="904"/>
        <v>85.12</v>
      </c>
      <c r="P929" s="65"/>
    </row>
    <row r="930" spans="1:19" x14ac:dyDescent="0.3">
      <c r="A930" s="26">
        <v>4</v>
      </c>
      <c r="B930" s="107"/>
      <c r="C930" s="9"/>
      <c r="D930" s="5" t="s">
        <v>266</v>
      </c>
      <c r="E930" s="101">
        <v>3</v>
      </c>
      <c r="F930" s="199">
        <v>0</v>
      </c>
      <c r="G930" s="200">
        <f t="shared" si="899"/>
        <v>3</v>
      </c>
      <c r="H930" s="153" t="s">
        <v>11</v>
      </c>
      <c r="I930" s="255"/>
      <c r="J930" s="198">
        <f>I930*G930</f>
        <v>0</v>
      </c>
      <c r="K930" s="198">
        <f t="shared" si="901"/>
        <v>121.60000000000001</v>
      </c>
      <c r="L930" s="35">
        <v>0.35</v>
      </c>
      <c r="M930" s="201">
        <f>L930*G930</f>
        <v>1.0499999999999998</v>
      </c>
      <c r="N930" s="197">
        <f>K930*M930</f>
        <v>127.67999999999999</v>
      </c>
      <c r="O930" s="274">
        <f>J930+N930</f>
        <v>127.67999999999999</v>
      </c>
      <c r="P930" s="65"/>
    </row>
    <row r="931" spans="1:19" x14ac:dyDescent="0.3">
      <c r="A931" s="26">
        <v>5</v>
      </c>
      <c r="B931" s="107"/>
      <c r="C931" s="220"/>
      <c r="D931" s="12" t="s">
        <v>267</v>
      </c>
      <c r="E931" s="101">
        <v>3</v>
      </c>
      <c r="F931" s="199">
        <v>0</v>
      </c>
      <c r="G931" s="200">
        <f>E931+(E931*F931)</f>
        <v>3</v>
      </c>
      <c r="H931" s="153" t="s">
        <v>11</v>
      </c>
      <c r="I931" s="255"/>
      <c r="J931" s="198">
        <f>I931*G931</f>
        <v>0</v>
      </c>
      <c r="K931" s="198">
        <f t="shared" si="901"/>
        <v>121.60000000000001</v>
      </c>
      <c r="L931" s="35">
        <v>0.35</v>
      </c>
      <c r="M931" s="201">
        <f>L931*G931</f>
        <v>1.0499999999999998</v>
      </c>
      <c r="N931" s="197">
        <f>K931*M931</f>
        <v>127.67999999999999</v>
      </c>
      <c r="O931" s="274">
        <f>J931+N931</f>
        <v>127.67999999999999</v>
      </c>
      <c r="P931" s="65"/>
    </row>
    <row r="932" spans="1:19" s="24" customFormat="1" x14ac:dyDescent="0.3">
      <c r="A932" s="26">
        <v>6</v>
      </c>
      <c r="B932" s="107"/>
      <c r="C932" s="10"/>
      <c r="D932" s="20" t="s">
        <v>229</v>
      </c>
      <c r="E932" s="53">
        <v>1</v>
      </c>
      <c r="F932" s="213">
        <v>0</v>
      </c>
      <c r="G932" s="200">
        <f t="shared" ref="G932:G936" si="905">E932+(E932*F932)</f>
        <v>1</v>
      </c>
      <c r="H932" s="153" t="s">
        <v>11</v>
      </c>
      <c r="I932" s="255"/>
      <c r="J932" s="198">
        <f>I932*G932</f>
        <v>0</v>
      </c>
      <c r="K932" s="198">
        <f t="shared" si="901"/>
        <v>121.60000000000001</v>
      </c>
      <c r="L932" s="35">
        <v>0.4</v>
      </c>
      <c r="M932" s="201">
        <f>L932*G932</f>
        <v>0.4</v>
      </c>
      <c r="N932" s="197">
        <f>K932*M932</f>
        <v>48.640000000000008</v>
      </c>
      <c r="O932" s="274">
        <f>J932+N932</f>
        <v>48.640000000000008</v>
      </c>
      <c r="P932" s="65"/>
      <c r="Q932" s="13"/>
      <c r="S932" s="13"/>
    </row>
    <row r="933" spans="1:19" ht="28.8" x14ac:dyDescent="0.3">
      <c r="A933" s="26">
        <v>7</v>
      </c>
      <c r="B933" s="107"/>
      <c r="C933" s="10"/>
      <c r="D933" s="5" t="s">
        <v>230</v>
      </c>
      <c r="E933" s="101">
        <v>1</v>
      </c>
      <c r="F933" s="199">
        <v>0</v>
      </c>
      <c r="G933" s="200">
        <f t="shared" si="905"/>
        <v>1</v>
      </c>
      <c r="H933" s="153" t="s">
        <v>11</v>
      </c>
      <c r="I933" s="255"/>
      <c r="J933" s="198">
        <f t="shared" ref="J933:J935" si="906">I933*G933</f>
        <v>0</v>
      </c>
      <c r="K933" s="198">
        <f t="shared" si="901"/>
        <v>121.60000000000001</v>
      </c>
      <c r="L933" s="35">
        <v>2</v>
      </c>
      <c r="M933" s="201">
        <f t="shared" ref="M933:M935" si="907">L933*G933</f>
        <v>2</v>
      </c>
      <c r="N933" s="197">
        <f t="shared" ref="N933:N935" si="908">K933*M933</f>
        <v>243.20000000000002</v>
      </c>
      <c r="O933" s="274">
        <f t="shared" ref="O933:O935" si="909">J933+N933</f>
        <v>243.20000000000002</v>
      </c>
      <c r="P933" s="65"/>
    </row>
    <row r="934" spans="1:19" x14ac:dyDescent="0.3">
      <c r="A934" s="26">
        <v>8</v>
      </c>
      <c r="B934" s="107"/>
      <c r="C934" s="10"/>
      <c r="D934" s="5" t="s">
        <v>231</v>
      </c>
      <c r="E934" s="101">
        <v>5</v>
      </c>
      <c r="F934" s="199">
        <v>0</v>
      </c>
      <c r="G934" s="200">
        <f t="shared" si="905"/>
        <v>5</v>
      </c>
      <c r="H934" s="153" t="s">
        <v>11</v>
      </c>
      <c r="I934" s="255"/>
      <c r="J934" s="198">
        <f t="shared" si="906"/>
        <v>0</v>
      </c>
      <c r="K934" s="198">
        <f t="shared" si="901"/>
        <v>121.60000000000001</v>
      </c>
      <c r="L934" s="35">
        <v>0.5</v>
      </c>
      <c r="M934" s="201">
        <f t="shared" si="907"/>
        <v>2.5</v>
      </c>
      <c r="N934" s="197">
        <f t="shared" si="908"/>
        <v>304</v>
      </c>
      <c r="O934" s="274">
        <f t="shared" si="909"/>
        <v>304</v>
      </c>
      <c r="P934" s="65"/>
    </row>
    <row r="935" spans="1:19" x14ac:dyDescent="0.3">
      <c r="A935" s="26">
        <v>9</v>
      </c>
      <c r="B935" s="107"/>
      <c r="C935" s="10"/>
      <c r="D935" s="5" t="s">
        <v>232</v>
      </c>
      <c r="E935" s="101">
        <v>6</v>
      </c>
      <c r="F935" s="199">
        <v>0</v>
      </c>
      <c r="G935" s="200">
        <f t="shared" si="905"/>
        <v>6</v>
      </c>
      <c r="H935" s="153" t="s">
        <v>11</v>
      </c>
      <c r="I935" s="255"/>
      <c r="J935" s="198">
        <f t="shared" si="906"/>
        <v>0</v>
      </c>
      <c r="K935" s="198">
        <f t="shared" si="901"/>
        <v>121.60000000000001</v>
      </c>
      <c r="L935" s="35">
        <v>0.35</v>
      </c>
      <c r="M935" s="201">
        <f t="shared" si="907"/>
        <v>2.0999999999999996</v>
      </c>
      <c r="N935" s="197">
        <f t="shared" si="908"/>
        <v>255.35999999999999</v>
      </c>
      <c r="O935" s="274">
        <f t="shared" si="909"/>
        <v>255.35999999999999</v>
      </c>
      <c r="P935" s="65"/>
    </row>
    <row r="936" spans="1:19" ht="28.8" x14ac:dyDescent="0.3">
      <c r="A936" s="26">
        <v>10</v>
      </c>
      <c r="B936" s="107"/>
      <c r="C936" s="9"/>
      <c r="D936" s="5" t="s">
        <v>233</v>
      </c>
      <c r="E936" s="101">
        <v>2</v>
      </c>
      <c r="F936" s="199">
        <v>0</v>
      </c>
      <c r="G936" s="200">
        <f t="shared" si="905"/>
        <v>2</v>
      </c>
      <c r="H936" s="153" t="s">
        <v>11</v>
      </c>
      <c r="I936" s="255"/>
      <c r="J936" s="198">
        <f>I936*G936</f>
        <v>0</v>
      </c>
      <c r="K936" s="198">
        <f t="shared" si="901"/>
        <v>121.60000000000001</v>
      </c>
      <c r="L936" s="35">
        <v>0.35</v>
      </c>
      <c r="M936" s="201">
        <f>L936*G936</f>
        <v>0.7</v>
      </c>
      <c r="N936" s="197">
        <f>K936*M936</f>
        <v>85.12</v>
      </c>
      <c r="O936" s="274">
        <f>J936+N936</f>
        <v>85.12</v>
      </c>
      <c r="P936" s="65"/>
    </row>
    <row r="937" spans="1:19" ht="28.8" x14ac:dyDescent="0.3">
      <c r="A937" s="26">
        <v>11</v>
      </c>
      <c r="B937" s="107"/>
      <c r="C937" s="220"/>
      <c r="D937" s="12" t="s">
        <v>234</v>
      </c>
      <c r="E937" s="101">
        <v>5</v>
      </c>
      <c r="F937" s="199">
        <v>0</v>
      </c>
      <c r="G937" s="200">
        <f>E937+(E937*F937)</f>
        <v>5</v>
      </c>
      <c r="H937" s="153" t="s">
        <v>11</v>
      </c>
      <c r="I937" s="255"/>
      <c r="J937" s="198">
        <f>I937*G937</f>
        <v>0</v>
      </c>
      <c r="K937" s="198">
        <f t="shared" si="901"/>
        <v>121.60000000000001</v>
      </c>
      <c r="L937" s="35">
        <v>0.35</v>
      </c>
      <c r="M937" s="201">
        <f>L937*G937</f>
        <v>1.75</v>
      </c>
      <c r="N937" s="197">
        <f>K937*M937</f>
        <v>212.8</v>
      </c>
      <c r="O937" s="274">
        <f>J937+N937</f>
        <v>212.8</v>
      </c>
      <c r="P937" s="65"/>
    </row>
    <row r="938" spans="1:19" s="24" customFormat="1" x14ac:dyDescent="0.3">
      <c r="A938" s="26">
        <v>12</v>
      </c>
      <c r="B938" s="107"/>
      <c r="C938" s="10"/>
      <c r="D938" s="20" t="s">
        <v>237</v>
      </c>
      <c r="E938" s="53">
        <v>5</v>
      </c>
      <c r="F938" s="213">
        <v>0</v>
      </c>
      <c r="G938" s="200">
        <f t="shared" ref="G938:G945" si="910">E938+(E938*F938)</f>
        <v>5</v>
      </c>
      <c r="H938" s="153" t="s">
        <v>11</v>
      </c>
      <c r="I938" s="255"/>
      <c r="J938" s="198">
        <f>I938*G938</f>
        <v>0</v>
      </c>
      <c r="K938" s="198">
        <f t="shared" si="901"/>
        <v>121.60000000000001</v>
      </c>
      <c r="L938" s="35">
        <v>0.35</v>
      </c>
      <c r="M938" s="201">
        <f>L938*G938</f>
        <v>1.75</v>
      </c>
      <c r="N938" s="197">
        <f>K938*M938</f>
        <v>212.8</v>
      </c>
      <c r="O938" s="274">
        <f>J938+N938</f>
        <v>212.8</v>
      </c>
      <c r="P938" s="65"/>
      <c r="Q938" s="13"/>
      <c r="S938" s="13"/>
    </row>
    <row r="939" spans="1:19" ht="28.8" x14ac:dyDescent="0.3">
      <c r="A939" s="26">
        <v>13</v>
      </c>
      <c r="B939" s="107"/>
      <c r="C939" s="10"/>
      <c r="D939" s="5" t="s">
        <v>238</v>
      </c>
      <c r="E939" s="101">
        <v>1</v>
      </c>
      <c r="F939" s="199">
        <v>0</v>
      </c>
      <c r="G939" s="200">
        <f t="shared" si="910"/>
        <v>1</v>
      </c>
      <c r="H939" s="153" t="s">
        <v>11</v>
      </c>
      <c r="I939" s="255"/>
      <c r="J939" s="198">
        <f t="shared" ref="J939:J942" si="911">I939*G939</f>
        <v>0</v>
      </c>
      <c r="K939" s="198">
        <f t="shared" si="901"/>
        <v>121.60000000000001</v>
      </c>
      <c r="L939" s="35">
        <v>0.35</v>
      </c>
      <c r="M939" s="201">
        <f t="shared" ref="M939:M945" si="912">L939*G939</f>
        <v>0.35</v>
      </c>
      <c r="N939" s="197">
        <f t="shared" ref="N939:N945" si="913">K939*M939</f>
        <v>42.56</v>
      </c>
      <c r="O939" s="274">
        <f t="shared" ref="O939:O945" si="914">J939+N939</f>
        <v>42.56</v>
      </c>
      <c r="P939" s="65"/>
    </row>
    <row r="940" spans="1:19" ht="18" customHeight="1" x14ac:dyDescent="0.3">
      <c r="A940" s="26">
        <v>14</v>
      </c>
      <c r="B940" s="107"/>
      <c r="C940" s="10"/>
      <c r="D940" s="5" t="s">
        <v>235</v>
      </c>
      <c r="E940" s="101">
        <v>1</v>
      </c>
      <c r="F940" s="199">
        <v>0</v>
      </c>
      <c r="G940" s="200">
        <f t="shared" si="910"/>
        <v>1</v>
      </c>
      <c r="H940" s="153" t="s">
        <v>11</v>
      </c>
      <c r="I940" s="255"/>
      <c r="J940" s="198">
        <f t="shared" si="911"/>
        <v>0</v>
      </c>
      <c r="K940" s="198">
        <f t="shared" si="901"/>
        <v>121.60000000000001</v>
      </c>
      <c r="L940" s="35">
        <v>0.5</v>
      </c>
      <c r="M940" s="201">
        <f t="shared" si="912"/>
        <v>0.5</v>
      </c>
      <c r="N940" s="197">
        <f t="shared" si="913"/>
        <v>60.800000000000004</v>
      </c>
      <c r="O940" s="274">
        <f t="shared" si="914"/>
        <v>60.800000000000004</v>
      </c>
      <c r="P940" s="65"/>
    </row>
    <row r="941" spans="1:19" x14ac:dyDescent="0.3">
      <c r="A941" s="26">
        <v>15</v>
      </c>
      <c r="B941" s="107"/>
      <c r="C941" s="10"/>
      <c r="D941" s="5" t="s">
        <v>236</v>
      </c>
      <c r="E941" s="101">
        <v>1</v>
      </c>
      <c r="F941" s="199">
        <v>0</v>
      </c>
      <c r="G941" s="200">
        <f t="shared" si="910"/>
        <v>1</v>
      </c>
      <c r="H941" s="153" t="s">
        <v>11</v>
      </c>
      <c r="I941" s="255"/>
      <c r="J941" s="198">
        <f t="shared" si="911"/>
        <v>0</v>
      </c>
      <c r="K941" s="198">
        <f t="shared" si="901"/>
        <v>121.60000000000001</v>
      </c>
      <c r="L941" s="35">
        <v>1</v>
      </c>
      <c r="M941" s="201">
        <f t="shared" si="912"/>
        <v>1</v>
      </c>
      <c r="N941" s="197">
        <f t="shared" si="913"/>
        <v>121.60000000000001</v>
      </c>
      <c r="O941" s="274">
        <f t="shared" si="914"/>
        <v>121.60000000000001</v>
      </c>
      <c r="P941" s="65"/>
    </row>
    <row r="942" spans="1:19" ht="28.8" x14ac:dyDescent="0.3">
      <c r="A942" s="26">
        <v>16</v>
      </c>
      <c r="B942" s="107"/>
      <c r="C942" s="10"/>
      <c r="D942" s="5" t="s">
        <v>237</v>
      </c>
      <c r="E942" s="101">
        <v>4</v>
      </c>
      <c r="F942" s="199">
        <v>0</v>
      </c>
      <c r="G942" s="200">
        <f t="shared" si="910"/>
        <v>4</v>
      </c>
      <c r="H942" s="153" t="s">
        <v>11</v>
      </c>
      <c r="I942" s="255"/>
      <c r="J942" s="198">
        <f t="shared" si="911"/>
        <v>0</v>
      </c>
      <c r="K942" s="198">
        <f t="shared" si="901"/>
        <v>121.60000000000001</v>
      </c>
      <c r="L942" s="35">
        <v>0.35</v>
      </c>
      <c r="M942" s="201">
        <f t="shared" si="912"/>
        <v>1.4</v>
      </c>
      <c r="N942" s="197">
        <f t="shared" si="913"/>
        <v>170.24</v>
      </c>
      <c r="O942" s="274">
        <f t="shared" si="914"/>
        <v>170.24</v>
      </c>
      <c r="P942" s="65"/>
    </row>
    <row r="943" spans="1:19" ht="28.8" x14ac:dyDescent="0.3">
      <c r="A943" s="26">
        <v>17</v>
      </c>
      <c r="B943" s="107"/>
      <c r="C943" s="10"/>
      <c r="D943" s="5" t="s">
        <v>238</v>
      </c>
      <c r="E943" s="101">
        <v>1</v>
      </c>
      <c r="F943" s="199">
        <v>0</v>
      </c>
      <c r="G943" s="200">
        <f t="shared" ref="G943:G944" si="915">E943+(E943*F943)</f>
        <v>1</v>
      </c>
      <c r="H943" s="153" t="s">
        <v>11</v>
      </c>
      <c r="I943" s="255"/>
      <c r="J943" s="198">
        <f t="shared" ref="J943" si="916">I943*G943</f>
        <v>0</v>
      </c>
      <c r="K943" s="198">
        <f t="shared" si="901"/>
        <v>121.60000000000001</v>
      </c>
      <c r="L943" s="35">
        <v>0.35</v>
      </c>
      <c r="M943" s="201">
        <f t="shared" ref="M943:M944" si="917">L943*G943</f>
        <v>0.35</v>
      </c>
      <c r="N943" s="197">
        <f t="shared" ref="N943:N944" si="918">K943*M943</f>
        <v>42.56</v>
      </c>
      <c r="O943" s="274">
        <f t="shared" ref="O943:O944" si="919">J943+N943</f>
        <v>42.56</v>
      </c>
      <c r="P943" s="65"/>
    </row>
    <row r="944" spans="1:19" x14ac:dyDescent="0.3">
      <c r="A944" s="26">
        <v>18</v>
      </c>
      <c r="B944" s="107"/>
      <c r="C944" s="10"/>
      <c r="D944" s="5" t="s">
        <v>291</v>
      </c>
      <c r="E944" s="101">
        <v>32</v>
      </c>
      <c r="F944" s="199">
        <v>0</v>
      </c>
      <c r="G944" s="200">
        <f t="shared" si="915"/>
        <v>32</v>
      </c>
      <c r="H944" s="153" t="s">
        <v>11</v>
      </c>
      <c r="I944" s="242">
        <v>0</v>
      </c>
      <c r="J944" s="258">
        <v>616.85</v>
      </c>
      <c r="K944" s="198">
        <f t="shared" si="901"/>
        <v>121.60000000000001</v>
      </c>
      <c r="L944" s="221">
        <v>0.4</v>
      </c>
      <c r="M944" s="201">
        <f t="shared" si="917"/>
        <v>12.8</v>
      </c>
      <c r="N944" s="197">
        <f t="shared" si="918"/>
        <v>1556.4800000000002</v>
      </c>
      <c r="O944" s="274">
        <f t="shared" si="919"/>
        <v>2173.3300000000004</v>
      </c>
      <c r="P944" s="65"/>
    </row>
    <row r="945" spans="1:19" x14ac:dyDescent="0.3">
      <c r="A945" s="26">
        <v>19</v>
      </c>
      <c r="B945" s="107"/>
      <c r="C945" s="10"/>
      <c r="D945" s="5" t="s">
        <v>292</v>
      </c>
      <c r="E945" s="101">
        <v>5</v>
      </c>
      <c r="F945" s="199">
        <v>0</v>
      </c>
      <c r="G945" s="200">
        <f t="shared" si="910"/>
        <v>5</v>
      </c>
      <c r="H945" s="153" t="s">
        <v>11</v>
      </c>
      <c r="I945" s="242">
        <v>0</v>
      </c>
      <c r="J945" s="198">
        <f>I945*G945</f>
        <v>0</v>
      </c>
      <c r="K945" s="198">
        <f t="shared" si="901"/>
        <v>121.60000000000001</v>
      </c>
      <c r="L945" s="35">
        <v>0.4</v>
      </c>
      <c r="M945" s="201">
        <f t="shared" si="912"/>
        <v>2</v>
      </c>
      <c r="N945" s="197">
        <f t="shared" si="913"/>
        <v>243.20000000000002</v>
      </c>
      <c r="O945" s="274">
        <f t="shared" si="914"/>
        <v>243.20000000000002</v>
      </c>
      <c r="P945" s="65"/>
    </row>
    <row r="946" spans="1:19" s="24" customFormat="1" ht="15" thickBot="1" x14ac:dyDescent="0.35">
      <c r="A946" s="19"/>
      <c r="B946" s="40"/>
      <c r="C946" s="40"/>
      <c r="D946" s="48"/>
      <c r="E946" s="102"/>
      <c r="F946" s="47"/>
      <c r="G946" s="161"/>
      <c r="H946" s="46"/>
      <c r="I946" s="256"/>
      <c r="J946" s="256"/>
      <c r="K946" s="256"/>
      <c r="L946" s="50"/>
      <c r="M946" s="50"/>
      <c r="N946" s="242"/>
      <c r="O946" s="277"/>
      <c r="P946" s="52"/>
      <c r="Q946" s="13"/>
      <c r="S946" s="13"/>
    </row>
    <row r="947" spans="1:19" s="24" customFormat="1" ht="30" customHeight="1" thickBot="1" x14ac:dyDescent="0.35">
      <c r="A947" s="19"/>
      <c r="B947" s="40"/>
      <c r="C947" s="57"/>
      <c r="D947" s="314" t="s">
        <v>408</v>
      </c>
      <c r="E947" s="315"/>
      <c r="F947" s="315"/>
      <c r="G947" s="315"/>
      <c r="H947" s="315"/>
      <c r="I947" s="315"/>
      <c r="J947" s="316"/>
      <c r="K947" s="249"/>
      <c r="L947" s="50"/>
      <c r="M947" s="50"/>
      <c r="N947" s="242"/>
      <c r="O947" s="273">
        <f>J947</f>
        <v>0</v>
      </c>
      <c r="P947" s="52"/>
      <c r="Q947" s="13"/>
      <c r="S947" s="13"/>
    </row>
    <row r="948" spans="1:19" s="24" customFormat="1" ht="15" thickBot="1" x14ac:dyDescent="0.35">
      <c r="A948" s="19"/>
      <c r="B948" s="40"/>
      <c r="C948" s="40"/>
      <c r="D948" s="48"/>
      <c r="E948" s="102"/>
      <c r="F948" s="209"/>
      <c r="G948" s="210"/>
      <c r="H948" s="211"/>
      <c r="I948" s="248"/>
      <c r="J948" s="248"/>
      <c r="K948" s="248"/>
      <c r="L948" s="212"/>
      <c r="M948" s="212"/>
      <c r="N948" s="198"/>
      <c r="O948" s="276"/>
      <c r="P948" s="52"/>
      <c r="Q948" s="13"/>
      <c r="S948" s="13"/>
    </row>
    <row r="949" spans="1:19" s="69" customFormat="1" ht="16.2" thickBot="1" x14ac:dyDescent="0.35">
      <c r="A949" s="43"/>
      <c r="B949" s="44"/>
      <c r="C949" s="44"/>
      <c r="D949" s="67"/>
      <c r="E949" s="103"/>
      <c r="F949" s="45"/>
      <c r="G949" s="323" t="s">
        <v>36</v>
      </c>
      <c r="H949" s="324"/>
      <c r="I949" s="252">
        <f>SUM(J923:J948)</f>
        <v>616.85</v>
      </c>
      <c r="J949" s="325" t="s">
        <v>37</v>
      </c>
      <c r="K949" s="326"/>
      <c r="L949" s="164">
        <f>SUM(N923:N948)</f>
        <v>5124.4890880000003</v>
      </c>
      <c r="M949" s="95"/>
      <c r="N949" s="260"/>
      <c r="O949" s="278"/>
      <c r="P949" s="68">
        <f>SUM(O923:O948)</f>
        <v>5741.3390880000006</v>
      </c>
    </row>
    <row r="950" spans="1:19" ht="15" thickBot="1" x14ac:dyDescent="0.35">
      <c r="A950" s="70"/>
      <c r="B950" s="71"/>
      <c r="C950" s="72"/>
      <c r="D950" s="7"/>
      <c r="E950" s="104"/>
      <c r="F950" s="16"/>
      <c r="G950" s="161"/>
      <c r="H950" s="17"/>
      <c r="I950" s="239"/>
      <c r="J950" s="240"/>
      <c r="K950" s="240"/>
      <c r="L950" s="3"/>
      <c r="M950" s="49"/>
      <c r="N950" s="240"/>
      <c r="O950" s="271"/>
      <c r="P950" s="52"/>
    </row>
    <row r="951" spans="1:19" ht="30" customHeight="1" thickBot="1" x14ac:dyDescent="0.35">
      <c r="A951" s="305" t="s">
        <v>95</v>
      </c>
      <c r="B951" s="306"/>
      <c r="C951" s="306"/>
      <c r="D951" s="306"/>
      <c r="E951" s="306"/>
      <c r="F951" s="306"/>
      <c r="G951" s="306"/>
      <c r="H951" s="327"/>
      <c r="I951" s="253"/>
      <c r="J951" s="240"/>
      <c r="K951" s="240"/>
      <c r="L951" s="3"/>
      <c r="M951" s="3"/>
      <c r="N951" s="240"/>
      <c r="O951" s="271"/>
      <c r="P951" s="52"/>
    </row>
    <row r="952" spans="1:19" ht="20.100000000000001" customHeight="1" thickBot="1" x14ac:dyDescent="0.35">
      <c r="A952" s="320" t="s">
        <v>97</v>
      </c>
      <c r="B952" s="321"/>
      <c r="C952" s="321"/>
      <c r="D952" s="322" t="s">
        <v>17</v>
      </c>
      <c r="E952" s="56"/>
      <c r="F952" s="1"/>
      <c r="G952" s="58"/>
      <c r="H952" s="2"/>
      <c r="I952" s="239"/>
      <c r="J952" s="240"/>
      <c r="K952" s="240"/>
      <c r="L952" s="3"/>
      <c r="M952" s="3"/>
      <c r="N952" s="240"/>
      <c r="O952" s="271"/>
      <c r="P952" s="65"/>
    </row>
    <row r="953" spans="1:19" x14ac:dyDescent="0.3">
      <c r="A953" s="26">
        <v>1</v>
      </c>
      <c r="B953" s="107"/>
      <c r="C953" s="10"/>
      <c r="D953" s="5" t="s">
        <v>241</v>
      </c>
      <c r="E953" s="101">
        <v>1</v>
      </c>
      <c r="F953" s="199">
        <v>0</v>
      </c>
      <c r="G953" s="200">
        <f t="shared" ref="G953" si="920">E953+(E953*F953)</f>
        <v>1</v>
      </c>
      <c r="H953" s="153" t="s">
        <v>11</v>
      </c>
      <c r="I953" s="197"/>
      <c r="J953" s="198">
        <f t="shared" ref="J953:J954" si="921">I953*G953</f>
        <v>0</v>
      </c>
      <c r="K953" s="198">
        <f t="shared" ref="K953:K954" si="922">$K$4</f>
        <v>121.60000000000001</v>
      </c>
      <c r="L953" s="35">
        <v>2</v>
      </c>
      <c r="M953" s="201">
        <f t="shared" ref="M953:M954" si="923">L953*G953</f>
        <v>2</v>
      </c>
      <c r="N953" s="197">
        <f t="shared" ref="N953:N954" si="924">K953*M953</f>
        <v>243.20000000000002</v>
      </c>
      <c r="O953" s="274">
        <f t="shared" ref="O953:O954" si="925">J953+N953</f>
        <v>243.20000000000002</v>
      </c>
      <c r="P953" s="65"/>
    </row>
    <row r="954" spans="1:19" x14ac:dyDescent="0.3">
      <c r="A954" s="26">
        <v>2</v>
      </c>
      <c r="B954" s="107"/>
      <c r="C954" s="10"/>
      <c r="D954" s="5" t="s">
        <v>240</v>
      </c>
      <c r="E954" s="101">
        <v>1</v>
      </c>
      <c r="F954" s="199">
        <v>0</v>
      </c>
      <c r="G954" s="200">
        <f>E954+(E954*F954)</f>
        <v>1</v>
      </c>
      <c r="H954" s="153" t="s">
        <v>11</v>
      </c>
      <c r="I954" s="197"/>
      <c r="J954" s="198">
        <f t="shared" si="921"/>
        <v>0</v>
      </c>
      <c r="K954" s="198">
        <f t="shared" si="922"/>
        <v>121.60000000000001</v>
      </c>
      <c r="L954" s="35">
        <v>1</v>
      </c>
      <c r="M954" s="201">
        <f t="shared" si="923"/>
        <v>1</v>
      </c>
      <c r="N954" s="197">
        <f t="shared" si="924"/>
        <v>121.60000000000001</v>
      </c>
      <c r="O954" s="274">
        <f t="shared" si="925"/>
        <v>121.60000000000001</v>
      </c>
      <c r="P954" s="65"/>
    </row>
    <row r="955" spans="1:19" s="24" customFormat="1" ht="15" thickBot="1" x14ac:dyDescent="0.35">
      <c r="A955" s="19"/>
      <c r="B955" s="40"/>
      <c r="C955" s="40"/>
      <c r="D955" s="48"/>
      <c r="E955" s="102"/>
      <c r="F955" s="209"/>
      <c r="G955" s="210"/>
      <c r="H955" s="211"/>
      <c r="I955" s="248"/>
      <c r="J955" s="248"/>
      <c r="K955" s="248"/>
      <c r="L955" s="212"/>
      <c r="M955" s="212"/>
      <c r="N955" s="198"/>
      <c r="O955" s="276"/>
      <c r="P955" s="52"/>
      <c r="Q955" s="13"/>
      <c r="S955" s="13"/>
    </row>
    <row r="956" spans="1:19" s="69" customFormat="1" ht="16.2" thickBot="1" x14ac:dyDescent="0.35">
      <c r="A956" s="43"/>
      <c r="B956" s="44"/>
      <c r="C956" s="44"/>
      <c r="D956" s="67"/>
      <c r="E956" s="103"/>
      <c r="F956" s="45"/>
      <c r="G956" s="323" t="s">
        <v>36</v>
      </c>
      <c r="H956" s="324"/>
      <c r="I956" s="252">
        <f>SUM(J952:J955)</f>
        <v>0</v>
      </c>
      <c r="J956" s="325" t="s">
        <v>37</v>
      </c>
      <c r="K956" s="326"/>
      <c r="L956" s="164">
        <f>SUM(N953:N955)</f>
        <v>364.8</v>
      </c>
      <c r="M956" s="95"/>
      <c r="N956" s="260"/>
      <c r="O956" s="278"/>
      <c r="P956" s="68">
        <f>SUM(O953:O955)</f>
        <v>364.8</v>
      </c>
    </row>
    <row r="957" spans="1:19" ht="15" thickBot="1" x14ac:dyDescent="0.35">
      <c r="A957" s="26"/>
      <c r="B957" s="10"/>
      <c r="C957" s="10"/>
      <c r="D957" s="75"/>
      <c r="E957" s="105"/>
      <c r="F957" s="1"/>
      <c r="G957" s="58"/>
      <c r="H957" s="2"/>
      <c r="I957" s="239"/>
      <c r="J957" s="241"/>
      <c r="K957" s="241"/>
      <c r="L957" s="49"/>
      <c r="M957" s="49"/>
      <c r="N957" s="268"/>
      <c r="O957" s="283"/>
      <c r="P957" s="74"/>
    </row>
    <row r="958" spans="1:19" ht="20.100000000000001" customHeight="1" thickBot="1" x14ac:dyDescent="0.35">
      <c r="A958" s="339" t="s">
        <v>12</v>
      </c>
      <c r="B958" s="340"/>
      <c r="C958" s="340"/>
      <c r="D958" s="340"/>
      <c r="E958" s="340"/>
      <c r="F958" s="340"/>
      <c r="G958" s="340"/>
      <c r="H958" s="340"/>
      <c r="I958" s="340"/>
      <c r="J958" s="340"/>
      <c r="K958" s="340"/>
      <c r="L958" s="340"/>
      <c r="M958" s="341"/>
      <c r="N958" s="337">
        <f>SUM(J677:J957)</f>
        <v>1629.62</v>
      </c>
      <c r="O958" s="338"/>
      <c r="P958" s="59"/>
    </row>
    <row r="959" spans="1:19" ht="20.100000000000001" customHeight="1" thickBot="1" x14ac:dyDescent="0.35">
      <c r="A959" s="339" t="s">
        <v>30</v>
      </c>
      <c r="B959" s="340"/>
      <c r="C959" s="340"/>
      <c r="D959" s="340"/>
      <c r="E959" s="340"/>
      <c r="F959" s="340"/>
      <c r="G959" s="340"/>
      <c r="H959" s="340"/>
      <c r="I959" s="340"/>
      <c r="J959" s="340"/>
      <c r="K959" s="340"/>
      <c r="L959" s="340"/>
      <c r="M959" s="341"/>
      <c r="N959" s="337">
        <f>SUM(N677:N957)</f>
        <v>57457.833728000005</v>
      </c>
      <c r="O959" s="338"/>
      <c r="P959" s="59"/>
    </row>
    <row r="960" spans="1:19" ht="20.100000000000001" customHeight="1" thickBot="1" x14ac:dyDescent="0.35">
      <c r="A960" s="339" t="s">
        <v>34</v>
      </c>
      <c r="B960" s="340"/>
      <c r="C960" s="340"/>
      <c r="D960" s="340"/>
      <c r="E960" s="340"/>
      <c r="F960" s="340"/>
      <c r="G960" s="340"/>
      <c r="H960" s="340"/>
      <c r="I960" s="340"/>
      <c r="J960" s="340"/>
      <c r="K960" s="340"/>
      <c r="L960" s="340"/>
      <c r="M960" s="341"/>
      <c r="N960" s="342">
        <f>SUM(M677:M957)</f>
        <v>472.51508000000018</v>
      </c>
      <c r="O960" s="343"/>
      <c r="P960" s="59"/>
    </row>
    <row r="961" spans="1:17" x14ac:dyDescent="0.3">
      <c r="A961" s="76"/>
      <c r="B961"/>
      <c r="D961" s="293"/>
      <c r="H961" s="294"/>
      <c r="I961" s="263"/>
      <c r="J961" s="263"/>
      <c r="K961" s="263"/>
      <c r="L961" s="78"/>
      <c r="M961" s="78"/>
      <c r="N961" s="295"/>
      <c r="O961" s="285"/>
      <c r="P961" s="66"/>
    </row>
    <row r="962" spans="1:17" ht="15" thickBot="1" x14ac:dyDescent="0.35">
      <c r="A962" s="76"/>
      <c r="B962"/>
      <c r="H962" s="294"/>
      <c r="I962" s="263"/>
      <c r="J962" s="263"/>
      <c r="K962" s="263"/>
      <c r="L962" s="78"/>
      <c r="M962" s="78"/>
      <c r="N962" s="295"/>
      <c r="O962" s="285"/>
      <c r="P962" s="66"/>
    </row>
    <row r="963" spans="1:17" ht="30" customHeight="1" thickBot="1" x14ac:dyDescent="0.35">
      <c r="A963" s="80"/>
      <c r="B963" s="305" t="s">
        <v>13</v>
      </c>
      <c r="C963" s="306"/>
      <c r="D963" s="306"/>
      <c r="E963" s="306"/>
      <c r="F963" s="306"/>
      <c r="G963" s="306"/>
      <c r="H963" s="81"/>
      <c r="I963" s="196"/>
      <c r="J963" s="370" t="s">
        <v>409</v>
      </c>
      <c r="K963" s="371"/>
      <c r="L963" s="371"/>
      <c r="M963" s="371"/>
      <c r="N963" s="371"/>
      <c r="O963" s="372"/>
      <c r="P963" s="66"/>
    </row>
    <row r="964" spans="1:17" ht="31.5" customHeight="1" thickBot="1" x14ac:dyDescent="0.35">
      <c r="A964" s="82"/>
      <c r="B964" s="36" t="s">
        <v>35</v>
      </c>
      <c r="C964" s="351" t="s">
        <v>14</v>
      </c>
      <c r="D964" s="352"/>
      <c r="E964" s="352"/>
      <c r="F964" s="352"/>
      <c r="G964" s="353"/>
      <c r="H964" s="81"/>
      <c r="I964" s="263"/>
      <c r="J964" s="263"/>
      <c r="K964" s="263"/>
      <c r="L964" s="30"/>
      <c r="M964" s="30"/>
      <c r="N964" s="263"/>
      <c r="O964" s="286"/>
      <c r="P964" s="66"/>
      <c r="Q964" s="83"/>
    </row>
    <row r="965" spans="1:17" x14ac:dyDescent="0.3">
      <c r="A965" s="82"/>
      <c r="B965" s="37">
        <v>1</v>
      </c>
      <c r="C965" s="373" t="s">
        <v>18</v>
      </c>
      <c r="D965" s="358"/>
      <c r="E965" s="358"/>
      <c r="F965" s="358"/>
      <c r="G965" s="359"/>
      <c r="H965" s="81"/>
      <c r="I965" s="263"/>
      <c r="J965" s="263"/>
      <c r="K965" s="263"/>
      <c r="L965" s="30"/>
      <c r="M965" s="30"/>
      <c r="N965" s="263"/>
      <c r="O965" s="286"/>
      <c r="P965" s="66"/>
    </row>
    <row r="966" spans="1:17" x14ac:dyDescent="0.3">
      <c r="A966" s="82"/>
      <c r="B966" s="37">
        <v>2</v>
      </c>
      <c r="C966" s="367" t="s">
        <v>22</v>
      </c>
      <c r="D966" s="368"/>
      <c r="E966" s="368"/>
      <c r="F966" s="368"/>
      <c r="G966" s="369"/>
      <c r="H966" s="81"/>
      <c r="I966" s="263"/>
      <c r="J966" s="263"/>
      <c r="K966" s="263"/>
      <c r="L966" s="81"/>
      <c r="M966" s="81"/>
      <c r="N966" s="263"/>
      <c r="O966" s="286"/>
      <c r="P966" s="66"/>
    </row>
    <row r="967" spans="1:17" x14ac:dyDescent="0.3">
      <c r="A967" s="82"/>
      <c r="B967" s="37">
        <v>3</v>
      </c>
      <c r="C967" s="354" t="s">
        <v>48</v>
      </c>
      <c r="D967" s="365"/>
      <c r="E967" s="365"/>
      <c r="F967" s="365"/>
      <c r="G967" s="366"/>
      <c r="H967" s="81"/>
      <c r="I967" s="263"/>
      <c r="J967" s="263"/>
      <c r="K967" s="263"/>
      <c r="L967" s="81"/>
      <c r="M967" s="81"/>
      <c r="N967" s="263"/>
      <c r="O967" s="286"/>
      <c r="P967" s="66"/>
    </row>
    <row r="968" spans="1:17" x14ac:dyDescent="0.3">
      <c r="A968" s="82"/>
      <c r="B968" s="37">
        <v>4</v>
      </c>
      <c r="C968" s="367" t="s">
        <v>26</v>
      </c>
      <c r="D968" s="368"/>
      <c r="E968" s="368"/>
      <c r="F968" s="368"/>
      <c r="G968" s="369"/>
      <c r="H968" s="81"/>
      <c r="I968" s="263"/>
      <c r="J968" s="263"/>
      <c r="K968" s="263"/>
      <c r="L968" s="81"/>
      <c r="M968" s="81"/>
      <c r="N968" s="263"/>
      <c r="O968" s="286"/>
      <c r="P968" s="66"/>
    </row>
    <row r="969" spans="1:17" x14ac:dyDescent="0.3">
      <c r="A969" s="82"/>
      <c r="B969" s="37">
        <v>5</v>
      </c>
      <c r="C969" s="367" t="s">
        <v>27</v>
      </c>
      <c r="D969" s="368"/>
      <c r="E969" s="368"/>
      <c r="F969" s="368"/>
      <c r="G969" s="369"/>
      <c r="H969" s="81"/>
      <c r="I969" s="263"/>
      <c r="J969" s="263"/>
      <c r="K969" s="263"/>
      <c r="L969" s="81"/>
      <c r="M969" s="81"/>
      <c r="N969" s="263"/>
      <c r="O969" s="286"/>
      <c r="P969" s="66"/>
    </row>
    <row r="970" spans="1:17" x14ac:dyDescent="0.3">
      <c r="A970" s="82"/>
      <c r="B970" s="37">
        <v>6</v>
      </c>
      <c r="C970" s="362" t="s">
        <v>90</v>
      </c>
      <c r="D970" s="363"/>
      <c r="E970" s="363"/>
      <c r="F970" s="363"/>
      <c r="G970" s="364"/>
      <c r="H970" s="81"/>
      <c r="I970" s="263"/>
      <c r="J970" s="263"/>
      <c r="K970" s="263"/>
      <c r="L970" s="81"/>
      <c r="M970" s="81"/>
      <c r="N970" s="263"/>
      <c r="O970" s="286"/>
      <c r="P970" s="66"/>
    </row>
    <row r="971" spans="1:17" x14ac:dyDescent="0.3">
      <c r="A971" s="82"/>
      <c r="B971" s="37">
        <v>7</v>
      </c>
      <c r="C971" s="362" t="s">
        <v>224</v>
      </c>
      <c r="D971" s="363"/>
      <c r="E971" s="363"/>
      <c r="F971" s="363"/>
      <c r="G971" s="364"/>
      <c r="H971" s="81"/>
      <c r="I971" s="263"/>
      <c r="J971" s="263"/>
      <c r="K971" s="263"/>
      <c r="L971" s="81"/>
      <c r="M971" s="81"/>
      <c r="N971" s="263"/>
      <c r="O971" s="286"/>
      <c r="P971" s="66"/>
    </row>
    <row r="972" spans="1:17" x14ac:dyDescent="0.3">
      <c r="A972" s="82"/>
      <c r="B972" s="37">
        <v>8</v>
      </c>
      <c r="C972" s="362" t="s">
        <v>95</v>
      </c>
      <c r="D972" s="363"/>
      <c r="E972" s="363"/>
      <c r="F972" s="363"/>
      <c r="G972" s="364"/>
      <c r="H972" s="81"/>
      <c r="I972" s="263"/>
      <c r="J972" s="263"/>
      <c r="K972" s="263"/>
      <c r="L972" s="81"/>
      <c r="M972" s="81"/>
      <c r="N972" s="263"/>
      <c r="O972" s="286"/>
      <c r="P972" s="66"/>
    </row>
    <row r="973" spans="1:17" x14ac:dyDescent="0.3">
      <c r="A973" s="82"/>
      <c r="B973" s="37">
        <v>9</v>
      </c>
      <c r="C973" s="362" t="s">
        <v>242</v>
      </c>
      <c r="D973" s="363"/>
      <c r="E973" s="363"/>
      <c r="F973" s="363"/>
      <c r="G973" s="364"/>
      <c r="H973" s="81"/>
      <c r="I973" s="263"/>
      <c r="J973" s="263"/>
      <c r="K973" s="263"/>
      <c r="L973" s="81"/>
      <c r="M973" s="81"/>
      <c r="N973" s="263"/>
      <c r="O973" s="286"/>
      <c r="P973" s="66"/>
    </row>
    <row r="974" spans="1:17" ht="15" thickBot="1" x14ac:dyDescent="0.35">
      <c r="A974" s="82"/>
      <c r="B974" s="84"/>
      <c r="C974" s="360"/>
      <c r="D974" s="360"/>
      <c r="E974" s="360"/>
      <c r="F974" s="360"/>
      <c r="G974" s="361"/>
      <c r="H974" s="81"/>
      <c r="I974" s="263"/>
      <c r="J974" s="263"/>
      <c r="K974" s="263"/>
      <c r="L974" s="81"/>
      <c r="M974" s="81"/>
      <c r="N974" s="263"/>
      <c r="O974" s="286"/>
      <c r="P974" s="66"/>
    </row>
    <row r="975" spans="1:17" ht="20.100000000000001" customHeight="1" thickBot="1" x14ac:dyDescent="0.35">
      <c r="A975" s="82"/>
      <c r="B975" s="36" t="s">
        <v>35</v>
      </c>
      <c r="C975" s="351" t="s">
        <v>44</v>
      </c>
      <c r="D975" s="352"/>
      <c r="E975" s="352"/>
      <c r="F975" s="352"/>
      <c r="G975" s="353"/>
      <c r="H975" s="81"/>
      <c r="I975" s="263"/>
      <c r="J975" s="263"/>
      <c r="K975" s="263"/>
      <c r="L975" s="81"/>
      <c r="M975" s="81"/>
      <c r="N975" s="263"/>
      <c r="O975" s="286"/>
      <c r="P975" s="66"/>
    </row>
    <row r="976" spans="1:17" x14ac:dyDescent="0.3">
      <c r="A976" s="82"/>
      <c r="B976" s="96">
        <v>1</v>
      </c>
      <c r="C976" s="357" t="s">
        <v>45</v>
      </c>
      <c r="D976" s="358"/>
      <c r="E976" s="358"/>
      <c r="F976" s="358"/>
      <c r="G976" s="359"/>
      <c r="H976" s="81"/>
      <c r="I976" s="263"/>
      <c r="J976" s="263"/>
      <c r="K976" s="263"/>
      <c r="L976" s="81"/>
      <c r="M976" s="81"/>
      <c r="N976" s="263"/>
      <c r="O976" s="286"/>
      <c r="P976" s="66"/>
    </row>
    <row r="977" spans="1:16" x14ac:dyDescent="0.3">
      <c r="A977" s="82"/>
      <c r="B977" s="96">
        <v>2</v>
      </c>
      <c r="C977" s="357" t="s">
        <v>411</v>
      </c>
      <c r="D977" s="358"/>
      <c r="E977" s="358"/>
      <c r="F977" s="358"/>
      <c r="G977" s="359"/>
      <c r="H977" s="81"/>
      <c r="I977" s="263"/>
      <c r="J977" s="263"/>
      <c r="K977" s="263"/>
      <c r="L977" s="81"/>
      <c r="M977" s="81"/>
      <c r="N977" s="263"/>
      <c r="O977" s="286"/>
      <c r="P977" s="66"/>
    </row>
    <row r="978" spans="1:16" x14ac:dyDescent="0.3">
      <c r="A978" s="82"/>
      <c r="B978" s="96">
        <v>3</v>
      </c>
      <c r="C978" s="357" t="s">
        <v>46</v>
      </c>
      <c r="D978" s="358"/>
      <c r="E978" s="358"/>
      <c r="F978" s="358"/>
      <c r="G978" s="359"/>
      <c r="H978" s="81"/>
      <c r="I978" s="263"/>
      <c r="J978" s="263"/>
      <c r="K978" s="263"/>
      <c r="L978" s="81"/>
      <c r="M978" s="81"/>
      <c r="N978" s="263"/>
      <c r="O978" s="286"/>
      <c r="P978" s="66"/>
    </row>
    <row r="979" spans="1:16" ht="15" thickBot="1" x14ac:dyDescent="0.35">
      <c r="A979" s="82"/>
      <c r="B979" s="97"/>
      <c r="C979" s="360"/>
      <c r="D979" s="360"/>
      <c r="E979" s="360"/>
      <c r="F979" s="360"/>
      <c r="G979" s="361"/>
      <c r="H979" s="81"/>
      <c r="I979" s="263"/>
      <c r="J979" s="263"/>
      <c r="K979" s="263"/>
      <c r="L979" s="81"/>
      <c r="M979" s="81"/>
      <c r="N979" s="263"/>
      <c r="O979" s="286"/>
      <c r="P979" s="66"/>
    </row>
    <row r="980" spans="1:16" ht="20.100000000000001" customHeight="1" thickBot="1" x14ac:dyDescent="0.35">
      <c r="A980" s="82"/>
      <c r="B980" s="36" t="s">
        <v>35</v>
      </c>
      <c r="C980" s="351" t="s">
        <v>24</v>
      </c>
      <c r="D980" s="352"/>
      <c r="E980" s="352"/>
      <c r="F980" s="352"/>
      <c r="G980" s="353"/>
      <c r="H980" s="81"/>
      <c r="I980" s="263"/>
      <c r="J980" s="263"/>
      <c r="K980" s="263"/>
      <c r="L980" s="81"/>
      <c r="M980" s="81"/>
      <c r="N980" s="263"/>
      <c r="O980" s="286"/>
      <c r="P980" s="66"/>
    </row>
    <row r="981" spans="1:16" x14ac:dyDescent="0.3">
      <c r="A981" s="82"/>
      <c r="B981" s="96">
        <v>1</v>
      </c>
      <c r="C981" s="357" t="s">
        <v>49</v>
      </c>
      <c r="D981" s="358"/>
      <c r="E981" s="358"/>
      <c r="F981" s="358"/>
      <c r="G981" s="359"/>
      <c r="H981" s="81"/>
      <c r="I981" s="263"/>
      <c r="J981" s="263"/>
      <c r="K981" s="263"/>
      <c r="L981" s="81"/>
      <c r="M981" s="81"/>
      <c r="N981" s="263"/>
      <c r="O981" s="286"/>
      <c r="P981" s="66"/>
    </row>
    <row r="982" spans="1:16" x14ac:dyDescent="0.3">
      <c r="A982" s="82"/>
      <c r="B982" s="96">
        <v>2</v>
      </c>
      <c r="C982" s="357" t="s">
        <v>50</v>
      </c>
      <c r="D982" s="358"/>
      <c r="E982" s="358"/>
      <c r="F982" s="358"/>
      <c r="G982" s="359"/>
      <c r="H982" s="81"/>
      <c r="I982" s="263"/>
      <c r="J982" s="263"/>
      <c r="K982" s="263"/>
      <c r="L982" s="81"/>
      <c r="M982" s="81"/>
      <c r="N982" s="263"/>
      <c r="O982" s="286"/>
      <c r="P982" s="66"/>
    </row>
    <row r="983" spans="1:16" ht="15" thickBot="1" x14ac:dyDescent="0.35">
      <c r="A983" s="82"/>
      <c r="B983" s="97"/>
      <c r="C983" s="349"/>
      <c r="D983" s="349"/>
      <c r="E983" s="349"/>
      <c r="F983" s="349"/>
      <c r="G983" s="350"/>
      <c r="H983" s="81"/>
      <c r="I983" s="263"/>
      <c r="J983" s="263"/>
      <c r="K983" s="263"/>
      <c r="L983" s="81"/>
      <c r="M983" s="81"/>
      <c r="N983" s="263"/>
      <c r="O983" s="286"/>
      <c r="P983" s="66"/>
    </row>
    <row r="984" spans="1:16" ht="20.100000000000001" customHeight="1" thickBot="1" x14ac:dyDescent="0.35">
      <c r="A984" s="82"/>
      <c r="B984" s="36" t="s">
        <v>35</v>
      </c>
      <c r="C984" s="351" t="s">
        <v>47</v>
      </c>
      <c r="D984" s="352"/>
      <c r="E984" s="352"/>
      <c r="F984" s="352"/>
      <c r="G984" s="353"/>
      <c r="H984" s="81"/>
      <c r="I984" s="263"/>
      <c r="J984" s="263"/>
      <c r="K984" s="263"/>
      <c r="L984" s="81"/>
      <c r="M984" s="81"/>
      <c r="N984" s="263"/>
      <c r="O984" s="286"/>
      <c r="P984" s="66"/>
    </row>
    <row r="985" spans="1:16" x14ac:dyDescent="0.3">
      <c r="A985" s="82"/>
      <c r="B985" s="38">
        <v>1</v>
      </c>
      <c r="C985" s="354" t="s">
        <v>276</v>
      </c>
      <c r="D985" s="355"/>
      <c r="E985" s="355"/>
      <c r="F985" s="355"/>
      <c r="G985" s="356"/>
      <c r="H985" s="81"/>
      <c r="I985" s="263"/>
      <c r="J985" s="263"/>
      <c r="K985" s="263"/>
      <c r="L985" s="81"/>
      <c r="M985" s="81"/>
      <c r="N985" s="263"/>
      <c r="O985" s="286"/>
      <c r="P985" s="66"/>
    </row>
    <row r="986" spans="1:16" x14ac:dyDescent="0.3">
      <c r="A986" s="82"/>
      <c r="B986" s="38">
        <v>2</v>
      </c>
      <c r="C986" s="354" t="s">
        <v>277</v>
      </c>
      <c r="D986" s="355"/>
      <c r="E986" s="355"/>
      <c r="F986" s="355"/>
      <c r="G986" s="356"/>
      <c r="H986" s="81"/>
      <c r="I986" s="263"/>
      <c r="J986" s="263"/>
      <c r="K986" s="263"/>
      <c r="L986" s="81"/>
      <c r="M986" s="81"/>
      <c r="N986" s="263"/>
      <c r="O986" s="286"/>
      <c r="P986" s="66"/>
    </row>
    <row r="987" spans="1:16" x14ac:dyDescent="0.3">
      <c r="A987" s="82"/>
      <c r="B987" s="38">
        <v>3</v>
      </c>
      <c r="C987" s="354" t="s">
        <v>278</v>
      </c>
      <c r="D987" s="355"/>
      <c r="E987" s="355"/>
      <c r="F987" s="355"/>
      <c r="G987" s="356"/>
      <c r="H987" s="81"/>
      <c r="I987" s="263"/>
      <c r="J987" s="263"/>
      <c r="K987" s="263"/>
      <c r="L987" s="81"/>
      <c r="M987" s="81"/>
      <c r="N987" s="263"/>
      <c r="O987" s="286"/>
      <c r="P987" s="66"/>
    </row>
    <row r="988" spans="1:16" x14ac:dyDescent="0.3">
      <c r="A988" s="82"/>
      <c r="B988" s="38">
        <v>4</v>
      </c>
      <c r="C988" s="354" t="s">
        <v>279</v>
      </c>
      <c r="D988" s="355"/>
      <c r="E988" s="355"/>
      <c r="F988" s="355"/>
      <c r="G988" s="356"/>
      <c r="H988" s="81"/>
      <c r="I988" s="263"/>
      <c r="J988" s="263"/>
      <c r="K988" s="263"/>
      <c r="L988" s="81"/>
      <c r="M988" s="81"/>
      <c r="N988" s="263"/>
      <c r="O988" s="286"/>
      <c r="P988" s="66"/>
    </row>
    <row r="989" spans="1:16" x14ac:dyDescent="0.3">
      <c r="A989" s="82"/>
      <c r="B989" s="38">
        <v>5</v>
      </c>
      <c r="C989" s="354" t="s">
        <v>280</v>
      </c>
      <c r="D989" s="355"/>
      <c r="E989" s="355"/>
      <c r="F989" s="355"/>
      <c r="G989" s="356"/>
      <c r="H989" s="81"/>
      <c r="I989" s="263"/>
      <c r="J989" s="263"/>
      <c r="K989" s="263"/>
      <c r="L989" s="81"/>
      <c r="M989" s="81"/>
      <c r="N989" s="263"/>
      <c r="O989" s="286"/>
      <c r="P989" s="66"/>
    </row>
    <row r="990" spans="1:16" ht="15" thickBot="1" x14ac:dyDescent="0.35">
      <c r="A990" s="82"/>
      <c r="B990" s="39"/>
      <c r="C990" s="344"/>
      <c r="D990" s="345"/>
      <c r="E990" s="345"/>
      <c r="F990" s="345"/>
      <c r="G990" s="346"/>
      <c r="H990" s="81"/>
      <c r="I990" s="263"/>
      <c r="J990" s="263"/>
      <c r="K990" s="263"/>
      <c r="L990" s="81"/>
      <c r="M990" s="81"/>
      <c r="N990" s="263"/>
      <c r="O990" s="286"/>
      <c r="P990" s="66"/>
    </row>
    <row r="991" spans="1:16" ht="15" thickBot="1" x14ac:dyDescent="0.35">
      <c r="A991" s="82"/>
      <c r="B991" s="192"/>
      <c r="C991" s="81"/>
      <c r="D991" s="81"/>
      <c r="E991" s="193"/>
      <c r="F991" s="81"/>
      <c r="G991" s="193"/>
      <c r="H991" s="81"/>
      <c r="I991" s="263"/>
      <c r="J991" s="263"/>
      <c r="K991" s="263"/>
      <c r="L991" s="81"/>
      <c r="M991" s="81"/>
      <c r="N991" s="263"/>
      <c r="O991" s="286"/>
      <c r="P991" s="66"/>
    </row>
    <row r="992" spans="1:16" x14ac:dyDescent="0.3">
      <c r="A992" s="181"/>
      <c r="B992" s="182"/>
      <c r="C992" s="183"/>
      <c r="D992" s="184"/>
      <c r="E992" s="185"/>
      <c r="F992" s="182"/>
      <c r="G992" s="185"/>
      <c r="H992" s="182"/>
      <c r="I992" s="265"/>
      <c r="J992" s="265"/>
      <c r="K992" s="265"/>
      <c r="L992" s="186"/>
      <c r="M992" s="186"/>
      <c r="N992" s="265"/>
      <c r="O992" s="287"/>
      <c r="P992" s="51"/>
    </row>
    <row r="993" spans="1:16" ht="57.75" customHeight="1" x14ac:dyDescent="0.3">
      <c r="A993" s="76"/>
      <c r="B993" s="347" t="s">
        <v>99</v>
      </c>
      <c r="C993" s="348"/>
      <c r="D993" s="348"/>
      <c r="E993" s="348"/>
      <c r="F993" s="348"/>
      <c r="G993" s="348"/>
      <c r="H993" s="348"/>
      <c r="I993" s="348"/>
      <c r="J993" s="348"/>
      <c r="K993" s="348"/>
      <c r="L993" s="348"/>
      <c r="M993" s="348"/>
      <c r="N993" s="348"/>
      <c r="O993" s="348"/>
      <c r="P993" s="66"/>
    </row>
    <row r="994" spans="1:16" ht="15" thickBot="1" x14ac:dyDescent="0.35">
      <c r="A994" s="187"/>
      <c r="B994" s="188"/>
      <c r="C994" s="189"/>
      <c r="D994" s="190"/>
      <c r="E994" s="191"/>
      <c r="F994" s="188"/>
      <c r="G994" s="191"/>
      <c r="H994" s="188"/>
      <c r="I994" s="266"/>
      <c r="J994" s="266"/>
      <c r="K994" s="266"/>
      <c r="L994" s="85"/>
      <c r="M994" s="85"/>
      <c r="N994" s="266"/>
      <c r="O994" s="288"/>
      <c r="P994" s="86"/>
    </row>
  </sheetData>
  <mergeCells count="171">
    <mergeCell ref="C967:G967"/>
    <mergeCell ref="C968:G968"/>
    <mergeCell ref="C972:G972"/>
    <mergeCell ref="J795:K795"/>
    <mergeCell ref="J814:K814"/>
    <mergeCell ref="J847:K847"/>
    <mergeCell ref="J890:K890"/>
    <mergeCell ref="A958:M958"/>
    <mergeCell ref="A959:M959"/>
    <mergeCell ref="A960:M960"/>
    <mergeCell ref="C969:G969"/>
    <mergeCell ref="J963:O963"/>
    <mergeCell ref="N958:O958"/>
    <mergeCell ref="N959:O959"/>
    <mergeCell ref="N960:O960"/>
    <mergeCell ref="B963:G963"/>
    <mergeCell ref="C964:G964"/>
    <mergeCell ref="C965:G965"/>
    <mergeCell ref="C966:G966"/>
    <mergeCell ref="G847:H847"/>
    <mergeCell ref="A849:H849"/>
    <mergeCell ref="G890:H890"/>
    <mergeCell ref="A892:H892"/>
    <mergeCell ref="A657:D657"/>
    <mergeCell ref="A661:D661"/>
    <mergeCell ref="G956:H956"/>
    <mergeCell ref="J956:K956"/>
    <mergeCell ref="A908:D908"/>
    <mergeCell ref="G920:H920"/>
    <mergeCell ref="J920:K920"/>
    <mergeCell ref="A951:H951"/>
    <mergeCell ref="A952:D952"/>
    <mergeCell ref="A922:H922"/>
    <mergeCell ref="A923:D923"/>
    <mergeCell ref="A926:D926"/>
    <mergeCell ref="G949:H949"/>
    <mergeCell ref="J949:K949"/>
    <mergeCell ref="A725:D725"/>
    <mergeCell ref="A798:D798"/>
    <mergeCell ref="A784:D784"/>
    <mergeCell ref="G814:H814"/>
    <mergeCell ref="A893:D893"/>
    <mergeCell ref="A817:D817"/>
    <mergeCell ref="A839:D839"/>
    <mergeCell ref="A729:D729"/>
    <mergeCell ref="A797:H797"/>
    <mergeCell ref="C976:G976"/>
    <mergeCell ref="C977:G977"/>
    <mergeCell ref="C978:G978"/>
    <mergeCell ref="C979:G979"/>
    <mergeCell ref="C980:G980"/>
    <mergeCell ref="C981:G981"/>
    <mergeCell ref="C970:G970"/>
    <mergeCell ref="C971:G971"/>
    <mergeCell ref="C973:G973"/>
    <mergeCell ref="C974:G974"/>
    <mergeCell ref="C975:G975"/>
    <mergeCell ref="C990:G990"/>
    <mergeCell ref="B993:O993"/>
    <mergeCell ref="C983:G983"/>
    <mergeCell ref="C984:G984"/>
    <mergeCell ref="C985:G985"/>
    <mergeCell ref="C986:G986"/>
    <mergeCell ref="C987:G987"/>
    <mergeCell ref="C988:G988"/>
    <mergeCell ref="C982:G982"/>
    <mergeCell ref="C989:G989"/>
    <mergeCell ref="A816:H816"/>
    <mergeCell ref="N672:O672"/>
    <mergeCell ref="A673:M673"/>
    <mergeCell ref="N673:O673"/>
    <mergeCell ref="A676:P676"/>
    <mergeCell ref="G669:H669"/>
    <mergeCell ref="N671:O671"/>
    <mergeCell ref="A716:D716"/>
    <mergeCell ref="A685:D685"/>
    <mergeCell ref="A700:D700"/>
    <mergeCell ref="G706:H706"/>
    <mergeCell ref="J706:K706"/>
    <mergeCell ref="A677:D677"/>
    <mergeCell ref="J669:K669"/>
    <mergeCell ref="A688:D688"/>
    <mergeCell ref="A671:M671"/>
    <mergeCell ref="A708:H708"/>
    <mergeCell ref="A712:D712"/>
    <mergeCell ref="A672:M672"/>
    <mergeCell ref="G795:H795"/>
    <mergeCell ref="A636:D636"/>
    <mergeCell ref="A639:D639"/>
    <mergeCell ref="A433:H433"/>
    <mergeCell ref="A434:D434"/>
    <mergeCell ref="A491:D491"/>
    <mergeCell ref="A525:D525"/>
    <mergeCell ref="G529:H529"/>
    <mergeCell ref="A550:D550"/>
    <mergeCell ref="A556:D556"/>
    <mergeCell ref="A560:D560"/>
    <mergeCell ref="A563:D563"/>
    <mergeCell ref="A570:D570"/>
    <mergeCell ref="A573:D573"/>
    <mergeCell ref="A580:D580"/>
    <mergeCell ref="A587:D587"/>
    <mergeCell ref="A495:D495"/>
    <mergeCell ref="G518:H518"/>
    <mergeCell ref="J518:K518"/>
    <mergeCell ref="A520:H520"/>
    <mergeCell ref="A521:D521"/>
    <mergeCell ref="A474:D474"/>
    <mergeCell ref="G488:H488"/>
    <mergeCell ref="J488:K488"/>
    <mergeCell ref="A490:H490"/>
    <mergeCell ref="A590:D590"/>
    <mergeCell ref="A603:D603"/>
    <mergeCell ref="A607:D607"/>
    <mergeCell ref="A633:D633"/>
    <mergeCell ref="A621:D621"/>
    <mergeCell ref="A625:D625"/>
    <mergeCell ref="J529:K529"/>
    <mergeCell ref="A531:H531"/>
    <mergeCell ref="A532:D532"/>
    <mergeCell ref="A369:D369"/>
    <mergeCell ref="A372:D372"/>
    <mergeCell ref="G255:H255"/>
    <mergeCell ref="J255:K255"/>
    <mergeCell ref="A244:D244"/>
    <mergeCell ref="A382:H382"/>
    <mergeCell ref="D378:J378"/>
    <mergeCell ref="G431:H431"/>
    <mergeCell ref="J431:K431"/>
    <mergeCell ref="A1:K1"/>
    <mergeCell ref="L1:M1"/>
    <mergeCell ref="N1:O1"/>
    <mergeCell ref="K2:O2"/>
    <mergeCell ref="A4:H4"/>
    <mergeCell ref="A5:D5"/>
    <mergeCell ref="A102:D102"/>
    <mergeCell ref="A114:D114"/>
    <mergeCell ref="D125:I125"/>
    <mergeCell ref="G127:H127"/>
    <mergeCell ref="J127:K127"/>
    <mergeCell ref="A129:H129"/>
    <mergeCell ref="A41:D41"/>
    <mergeCell ref="A51:D51"/>
    <mergeCell ref="A55:D55"/>
    <mergeCell ref="A63:D63"/>
    <mergeCell ref="A87:D87"/>
    <mergeCell ref="A94:D94"/>
    <mergeCell ref="D947:J947"/>
    <mergeCell ref="D888:J888"/>
    <mergeCell ref="D845:J845"/>
    <mergeCell ref="D704:J704"/>
    <mergeCell ref="D585:J585"/>
    <mergeCell ref="D516:J516"/>
    <mergeCell ref="D429:J429"/>
    <mergeCell ref="A130:D130"/>
    <mergeCell ref="A709:D709"/>
    <mergeCell ref="A133:D133"/>
    <mergeCell ref="A137:D137"/>
    <mergeCell ref="A155:D155"/>
    <mergeCell ref="A160:D160"/>
    <mergeCell ref="A181:D181"/>
    <mergeCell ref="A189:D189"/>
    <mergeCell ref="G380:H380"/>
    <mergeCell ref="J380:K380"/>
    <mergeCell ref="G341:H341"/>
    <mergeCell ref="J341:K341"/>
    <mergeCell ref="A343:H343"/>
    <mergeCell ref="A344:D344"/>
    <mergeCell ref="A257:H257"/>
    <mergeCell ref="A258:D258"/>
    <mergeCell ref="A366:D366"/>
  </mergeCells>
  <printOptions horizontalCentered="1"/>
  <pageMargins left="0.23622047244094491" right="0.23622047244094491" top="0.74803149606299213" bottom="0.74803149606299213" header="0.31496062992125984" footer="0.31496062992125984"/>
  <pageSetup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5A0D2D24-D049-4356-BB0C-95FA0B984DB7}">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Bid Recap &amp; Summary</vt:lpstr>
      <vt:lpstr>Estimate</vt:lpstr>
      <vt:lpstr>'Bid Recap &amp; Summary'!Print_Area</vt:lpstr>
      <vt:lpstr>Estimate!Print_Area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{5A0D2D24-D049-4356-BB0C-95FA0B984DB7}</vt:lpwstr>
  </property>
</Properties>
</file>